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san\Desktop\"/>
    </mc:Choice>
  </mc:AlternateContent>
  <bookViews>
    <workbookView xWindow="0" yWindow="0" windowWidth="51600" windowHeight="1783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процедур'!$A$1:$AY$245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231" i="5" l="1"/>
  <c r="AQ232" i="5"/>
  <c r="AQ233" i="5"/>
  <c r="AQ234" i="5"/>
  <c r="AQ235" i="5"/>
  <c r="AQ236" i="5"/>
  <c r="AQ237" i="5"/>
  <c r="AQ238" i="5"/>
  <c r="AQ239" i="5"/>
  <c r="AQ240" i="5"/>
  <c r="AQ241" i="5"/>
  <c r="AQ242" i="5"/>
  <c r="AQ243" i="5"/>
  <c r="AQ244" i="5"/>
  <c r="AQ230" i="5"/>
  <c r="AQ210" i="5"/>
  <c r="AQ211" i="5"/>
  <c r="AQ212" i="5"/>
  <c r="AQ213" i="5"/>
  <c r="AQ214" i="5"/>
  <c r="AQ215" i="5"/>
  <c r="AQ216" i="5"/>
  <c r="AQ217" i="5"/>
  <c r="AQ218" i="5"/>
  <c r="AQ219" i="5"/>
  <c r="AQ220" i="5"/>
  <c r="AQ221" i="5"/>
  <c r="AQ222" i="5"/>
  <c r="AQ223" i="5"/>
  <c r="AQ224" i="5"/>
  <c r="AQ225" i="5"/>
  <c r="AQ209" i="5"/>
  <c r="AS149" i="5"/>
  <c r="AS150" i="5"/>
  <c r="AS151" i="5"/>
  <c r="AS152" i="5"/>
  <c r="AQ51" i="5"/>
  <c r="AQ52" i="5"/>
  <c r="AQ53" i="5"/>
  <c r="AQ54" i="5"/>
  <c r="AQ55" i="5"/>
  <c r="AQ56" i="5"/>
  <c r="AQ57" i="5"/>
  <c r="AQ58" i="5"/>
  <c r="AQ59" i="5"/>
  <c r="AQ50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64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16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35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173" i="5"/>
  <c r="AS173" i="5" s="1"/>
  <c r="AQ92" i="5" l="1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90" i="5"/>
  <c r="AR241" i="5" l="1"/>
  <c r="AR244" i="5"/>
  <c r="AR243" i="5"/>
  <c r="AR242" i="5"/>
  <c r="AR240" i="5"/>
  <c r="AR239" i="5"/>
  <c r="AR238" i="5"/>
  <c r="AR237" i="5"/>
  <c r="AR236" i="5"/>
  <c r="AR235" i="5"/>
  <c r="AR234" i="5"/>
  <c r="AR233" i="5"/>
  <c r="AR232" i="5"/>
  <c r="AR231" i="5"/>
  <c r="AR230" i="5"/>
  <c r="AR225" i="5"/>
  <c r="AR224" i="5"/>
  <c r="AR223" i="5"/>
  <c r="AR222" i="5"/>
  <c r="AR221" i="5"/>
  <c r="AR220" i="5"/>
  <c r="AR219" i="5"/>
  <c r="AR217" i="5"/>
  <c r="AR216" i="5"/>
  <c r="AR215" i="5"/>
  <c r="AR213" i="5"/>
  <c r="AR214" i="5"/>
  <c r="AR212" i="5"/>
  <c r="AR211" i="5"/>
  <c r="AR210" i="5"/>
  <c r="AR209" i="5"/>
  <c r="AR204" i="5"/>
  <c r="AR203" i="5"/>
  <c r="AR200" i="5"/>
  <c r="AR201" i="5"/>
  <c r="AR202" i="5"/>
  <c r="AR199" i="5"/>
  <c r="AR196" i="5"/>
  <c r="AR197" i="5"/>
  <c r="AR198" i="5"/>
  <c r="AR195" i="5"/>
  <c r="AR194" i="5"/>
  <c r="AR193" i="5"/>
  <c r="AR192" i="5"/>
  <c r="AR191" i="5"/>
  <c r="AR190" i="5"/>
  <c r="AR189" i="5"/>
  <c r="AR188" i="5"/>
  <c r="AR187" i="5"/>
  <c r="AR184" i="5"/>
  <c r="AR185" i="5"/>
  <c r="AR186" i="5"/>
  <c r="AR183" i="5"/>
  <c r="AR174" i="5"/>
  <c r="AR175" i="5"/>
  <c r="AR176" i="5"/>
  <c r="AR177" i="5"/>
  <c r="AR178" i="5"/>
  <c r="AR179" i="5"/>
  <c r="AR180" i="5"/>
  <c r="AR181" i="5"/>
  <c r="AR182" i="5"/>
  <c r="AR173" i="5"/>
  <c r="AR168" i="5"/>
  <c r="AR167" i="5"/>
  <c r="AR162" i="5"/>
  <c r="AR163" i="5"/>
  <c r="AR164" i="5"/>
  <c r="AR165" i="5"/>
  <c r="AR166" i="5"/>
  <c r="AR161" i="5"/>
  <c r="AR154" i="5"/>
  <c r="AR155" i="5"/>
  <c r="AR156" i="5"/>
  <c r="AR157" i="5"/>
  <c r="AR158" i="5"/>
  <c r="AR159" i="5"/>
  <c r="AR160" i="5"/>
  <c r="AR153" i="5"/>
  <c r="AR150" i="5"/>
  <c r="AR149" i="5"/>
  <c r="AR146" i="5"/>
  <c r="AR147" i="5"/>
  <c r="AR148" i="5"/>
  <c r="AR145" i="5"/>
  <c r="AR144" i="5"/>
  <c r="AR143" i="5"/>
  <c r="AR140" i="5"/>
  <c r="AR141" i="5"/>
  <c r="AR142" i="5"/>
  <c r="AR139" i="5"/>
  <c r="AR138" i="5"/>
  <c r="AR137" i="5"/>
  <c r="AR136" i="5"/>
  <c r="AR135" i="5"/>
  <c r="AR130" i="5"/>
  <c r="AR129" i="5"/>
  <c r="AR127" i="5"/>
  <c r="AR128" i="5"/>
  <c r="AR126" i="5"/>
  <c r="AR125" i="5"/>
  <c r="AR124" i="5"/>
  <c r="AR123" i="5"/>
  <c r="AR122" i="5"/>
  <c r="AR121" i="5"/>
  <c r="AR120" i="5"/>
  <c r="AR119" i="5"/>
  <c r="AR118" i="5"/>
  <c r="AR117" i="5"/>
  <c r="AR116" i="5"/>
  <c r="AR109" i="5"/>
  <c r="AR110" i="5"/>
  <c r="AR111" i="5"/>
  <c r="AR108" i="5"/>
  <c r="AR101" i="5"/>
  <c r="AR102" i="5"/>
  <c r="AR103" i="5"/>
  <c r="AR104" i="5"/>
  <c r="AR105" i="5"/>
  <c r="AR106" i="5"/>
  <c r="AR107" i="5"/>
  <c r="AR100" i="5"/>
  <c r="AR99" i="5"/>
  <c r="AR98" i="5"/>
  <c r="AR97" i="5"/>
  <c r="AR96" i="5"/>
  <c r="AR93" i="5"/>
  <c r="AR94" i="5"/>
  <c r="AR95" i="5"/>
  <c r="AR92" i="5"/>
  <c r="AR91" i="5"/>
  <c r="AR90" i="5"/>
  <c r="AR83" i="5"/>
  <c r="AR84" i="5"/>
  <c r="AR85" i="5"/>
  <c r="AR82" i="5"/>
  <c r="AR75" i="5"/>
  <c r="AR76" i="5"/>
  <c r="AR77" i="5"/>
  <c r="AR78" i="5"/>
  <c r="AR79" i="5"/>
  <c r="AR80" i="5"/>
  <c r="AR81" i="5"/>
  <c r="AR74" i="5"/>
  <c r="AR73" i="5"/>
  <c r="AR72" i="5"/>
  <c r="AR71" i="5"/>
  <c r="AR70" i="5"/>
  <c r="AR67" i="5"/>
  <c r="AR68" i="5"/>
  <c r="AR69" i="5"/>
  <c r="AR66" i="5"/>
  <c r="AR65" i="5"/>
  <c r="AR64" i="5"/>
  <c r="AR56" i="5"/>
  <c r="AR57" i="5"/>
  <c r="AR58" i="5"/>
  <c r="AR55" i="5"/>
  <c r="AR43" i="5"/>
  <c r="AR44" i="5"/>
  <c r="AR42" i="5"/>
  <c r="AR30" i="5"/>
  <c r="AR31" i="5"/>
  <c r="AR29" i="5"/>
  <c r="AR19" i="5"/>
  <c r="AR17" i="5"/>
  <c r="AR18" i="5"/>
  <c r="AR16" i="5"/>
  <c r="AS235" i="5" l="1"/>
  <c r="AS236" i="5"/>
  <c r="AS237" i="5"/>
  <c r="AS238" i="5"/>
  <c r="AS239" i="5"/>
  <c r="AS240" i="5"/>
  <c r="AS241" i="5"/>
  <c r="AS242" i="5"/>
  <c r="AS243" i="5"/>
  <c r="AS244" i="5"/>
  <c r="AS215" i="5" l="1"/>
  <c r="AS216" i="5"/>
  <c r="AS217" i="5"/>
  <c r="AS219" i="5"/>
  <c r="AS220" i="5"/>
  <c r="AS221" i="5"/>
  <c r="AS222" i="5"/>
  <c r="AS223" i="5"/>
  <c r="AS224" i="5"/>
  <c r="AS225" i="5"/>
  <c r="AS186" i="5"/>
  <c r="AS187" i="5"/>
  <c r="AS188" i="5"/>
  <c r="AS189" i="5"/>
  <c r="AS190" i="5"/>
  <c r="AS191" i="5"/>
  <c r="AS192" i="5"/>
  <c r="AS193" i="5"/>
  <c r="AS194" i="5"/>
  <c r="AS195" i="5"/>
  <c r="AS196" i="5"/>
  <c r="AS197" i="5"/>
  <c r="AS198" i="5"/>
  <c r="AS199" i="5"/>
  <c r="AS200" i="5"/>
  <c r="AS201" i="5"/>
  <c r="AS202" i="5"/>
  <c r="AS153" i="5"/>
  <c r="AS154" i="5"/>
  <c r="AS155" i="5"/>
  <c r="AS156" i="5"/>
  <c r="AS157" i="5"/>
  <c r="AS158" i="5"/>
  <c r="AS159" i="5"/>
  <c r="AS160" i="5"/>
  <c r="AS161" i="5"/>
  <c r="AS162" i="5"/>
  <c r="AS163" i="5"/>
  <c r="AS164" i="5"/>
  <c r="AS165" i="5"/>
  <c r="AS166" i="5"/>
  <c r="AS167" i="5"/>
  <c r="AS126" i="5"/>
  <c r="AS127" i="5"/>
  <c r="AS128" i="5"/>
  <c r="AS129" i="5"/>
  <c r="AS130" i="5"/>
  <c r="AS125" i="5"/>
  <c r="AS104" i="5"/>
  <c r="AS105" i="5"/>
  <c r="AS106" i="5"/>
  <c r="AS107" i="5"/>
  <c r="AS108" i="5"/>
  <c r="AS109" i="5"/>
  <c r="AS110" i="5"/>
  <c r="AS111" i="5"/>
  <c r="AS67" i="5" l="1"/>
  <c r="AS83" i="5"/>
  <c r="AS84" i="5"/>
  <c r="AS85" i="5"/>
  <c r="AS82" i="5"/>
  <c r="AS77" i="5"/>
  <c r="AS78" i="5"/>
  <c r="AS79" i="5"/>
  <c r="AS80" i="5"/>
  <c r="AS81" i="5"/>
  <c r="AS76" i="5"/>
  <c r="AR59" i="5"/>
  <c r="AR32" i="5"/>
  <c r="AR45" i="5"/>
  <c r="AS56" i="5"/>
  <c r="AS57" i="5"/>
  <c r="AS58" i="5"/>
  <c r="AR54" i="5"/>
  <c r="AR53" i="5"/>
  <c r="AR52" i="5"/>
  <c r="AR51" i="5"/>
  <c r="AR50" i="5"/>
  <c r="AS75" i="5"/>
  <c r="AS74" i="5"/>
  <c r="AS73" i="5"/>
  <c r="AS72" i="5"/>
  <c r="AS71" i="5"/>
  <c r="AS70" i="5"/>
  <c r="AS69" i="5"/>
  <c r="AS68" i="5"/>
  <c r="AS66" i="5"/>
  <c r="AS65" i="5"/>
  <c r="AS64" i="5"/>
  <c r="AQ45" i="5"/>
  <c r="AQ44" i="5"/>
  <c r="AS44" i="5" s="1"/>
  <c r="AQ43" i="5"/>
  <c r="AS43" i="5" s="1"/>
  <c r="AQ42" i="5"/>
  <c r="AS42" i="5" s="1"/>
  <c r="AR41" i="5"/>
  <c r="AQ41" i="5"/>
  <c r="AR40" i="5"/>
  <c r="AQ40" i="5"/>
  <c r="AR39" i="5"/>
  <c r="AQ39" i="5"/>
  <c r="AR38" i="5"/>
  <c r="AQ38" i="5"/>
  <c r="AR37" i="5"/>
  <c r="AQ37" i="5"/>
  <c r="AR28" i="5"/>
  <c r="AR27" i="5"/>
  <c r="AR26" i="5"/>
  <c r="AR25" i="5"/>
  <c r="AR24" i="5"/>
  <c r="AQ32" i="5"/>
  <c r="AQ31" i="5"/>
  <c r="AQ30" i="5"/>
  <c r="AS30" i="5" s="1"/>
  <c r="AQ29" i="5"/>
  <c r="AQ28" i="5"/>
  <c r="AQ27" i="5"/>
  <c r="AQ26" i="5"/>
  <c r="AQ25" i="5"/>
  <c r="AQ24" i="5"/>
  <c r="AS234" i="5"/>
  <c r="AS233" i="5"/>
  <c r="AS232" i="5"/>
  <c r="AS231" i="5"/>
  <c r="AS230" i="5"/>
  <c r="AS214" i="5"/>
  <c r="AS213" i="5"/>
  <c r="AS212" i="5"/>
  <c r="AS211" i="5"/>
  <c r="AS210" i="5"/>
  <c r="AS209" i="5"/>
  <c r="AS204" i="5"/>
  <c r="AS203" i="5"/>
  <c r="AS185" i="5"/>
  <c r="AS184" i="5"/>
  <c r="AS183" i="5"/>
  <c r="AS182" i="5"/>
  <c r="AS181" i="5"/>
  <c r="AS180" i="5"/>
  <c r="AS179" i="5"/>
  <c r="AS178" i="5"/>
  <c r="AS177" i="5"/>
  <c r="AS176" i="5"/>
  <c r="AS175" i="5"/>
  <c r="AS174" i="5"/>
  <c r="AS168" i="5"/>
  <c r="AS148" i="5"/>
  <c r="AS147" i="5"/>
  <c r="AS146" i="5"/>
  <c r="AS145" i="5"/>
  <c r="AS144" i="5"/>
  <c r="AS143" i="5"/>
  <c r="AS142" i="5"/>
  <c r="AS141" i="5"/>
  <c r="AS140" i="5"/>
  <c r="AS139" i="5"/>
  <c r="AS138" i="5"/>
  <c r="AS137" i="5"/>
  <c r="AS136" i="5"/>
  <c r="AS135" i="5"/>
  <c r="AS124" i="5"/>
  <c r="AS123" i="5"/>
  <c r="AS122" i="5"/>
  <c r="AS121" i="5"/>
  <c r="AS120" i="5"/>
  <c r="AS119" i="5"/>
  <c r="AS118" i="5"/>
  <c r="AS117" i="5"/>
  <c r="AS116" i="5"/>
  <c r="AS103" i="5"/>
  <c r="AS102" i="5"/>
  <c r="AS101" i="5"/>
  <c r="AS100" i="5"/>
  <c r="AS99" i="5"/>
  <c r="AS98" i="5"/>
  <c r="AS97" i="5"/>
  <c r="AS96" i="5"/>
  <c r="AS95" i="5"/>
  <c r="AS94" i="5"/>
  <c r="AS93" i="5"/>
  <c r="AS92" i="5"/>
  <c r="AS91" i="5"/>
  <c r="AS55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50" i="5"/>
  <c r="AS39" i="5"/>
  <c r="AS15" i="5"/>
  <c r="AS38" i="5"/>
  <c r="AS14" i="5"/>
  <c r="AS53" i="5"/>
  <c r="AS32" i="5"/>
  <c r="AS45" i="5"/>
  <c r="AS40" i="5"/>
  <c r="AS13" i="5"/>
  <c r="AS37" i="5"/>
  <c r="AS26" i="5"/>
  <c r="AS31" i="5"/>
  <c r="AS27" i="5"/>
  <c r="AS28" i="5"/>
  <c r="AS29" i="5"/>
  <c r="AS25" i="5"/>
  <c r="AS24" i="5"/>
</calcChain>
</file>

<file path=xl/sharedStrings.xml><?xml version="1.0" encoding="utf-8"?>
<sst xmlns="http://schemas.openxmlformats.org/spreadsheetml/2006/main" count="874" uniqueCount="142">
  <si>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</si>
  <si>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</si>
  <si>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</si>
  <si>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</si>
  <si>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</si>
  <si>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</si>
  <si>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</si>
  <si>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</si>
  <si>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</si>
  <si>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</si>
  <si>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</si>
  <si>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</si>
  <si>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</si>
  <si>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</si>
  <si>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</si>
  <si>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</si>
  <si>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</si>
  <si>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</si>
  <si>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</si>
  <si>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</si>
  <si>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</si>
  <si>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</si>
  <si>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</si>
  <si>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</si>
  <si>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</si>
  <si>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</si>
  <si>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</si>
  <si>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</si>
  <si>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</si>
  <si>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</si>
  <si>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</si>
  <si>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</si>
  <si>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</si>
  <si>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</si>
  <si>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</si>
  <si>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</si>
  <si>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</si>
  <si>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</si>
  <si>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</si>
  <si>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</si>
  <si>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</si>
  <si>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</si>
  <si>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</si>
  <si>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</si>
  <si>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</si>
  <si>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</si>
  <si>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</si>
  <si>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</si>
  <si>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</si>
  <si>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</si>
  <si>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</si>
  <si>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</si>
  <si>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</si>
  <si>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</si>
  <si>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</si>
  <si>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</si>
  <si>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</si>
  <si>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</si>
  <si>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</si>
  <si>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</si>
  <si>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</si>
  <si>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</si>
  <si>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</si>
  <si>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</si>
  <si>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</si>
  <si>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</si>
  <si>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</si>
  <si>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</si>
  <si>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</si>
  <si>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</si>
  <si>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</si>
  <si>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Труд (технология)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</si>
  <si>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</si>
  <si>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</si>
  <si>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</si>
  <si>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</si>
  <si>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</si>
  <si>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</si>
  <si>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</si>
  <si>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</si>
  <si>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</si>
  <si>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</si>
  <si>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</si>
  <si>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</si>
  <si>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</si>
  <si>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</si>
  <si>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</si>
  <si>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</si>
  <si>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Основы безопасности и защиты Родины</t>
  </si>
  <si>
    <t>8а</t>
  </si>
  <si>
    <t>8б</t>
  </si>
  <si>
    <t>9а</t>
  </si>
  <si>
    <t>9б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</si>
  <si>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</si>
  <si>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</si>
  <si>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</si>
  <si>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</si>
  <si>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</si>
  <si>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</si>
  <si>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</si>
  <si>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</si>
  <si>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</si>
  <si>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</si>
  <si>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</si>
  <si>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</si>
  <si>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</si>
  <si>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</si>
  <si>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МАОУ СОШ №3 г.Ивделя п.Полуночное</t>
  </si>
  <si>
    <t>п.Полуночное</t>
  </si>
  <si>
    <t>2025-2026 учебный год</t>
  </si>
  <si>
    <t>Ин. язык (англ.)</t>
  </si>
  <si>
    <t>Основы православной культуры</t>
  </si>
  <si>
    <t>Иностранный язык (англ.)</t>
  </si>
  <si>
    <t>Ин. Язык (англ)</t>
  </si>
  <si>
    <t>Ин. Язык (англ.)</t>
  </si>
  <si>
    <t>ОБЗР</t>
  </si>
  <si>
    <t>Физ. культура</t>
  </si>
  <si>
    <t>Физ.культура</t>
  </si>
  <si>
    <t>КР</t>
  </si>
  <si>
    <t>ПР</t>
  </si>
  <si>
    <t>ИЗ</t>
  </si>
  <si>
    <t>СЧ</t>
  </si>
  <si>
    <t>ВПР</t>
  </si>
  <si>
    <r>
      <rPr>
        <sz val="9"/>
        <color theme="1"/>
        <rFont val="Symbol"/>
        <family val="1"/>
        <charset val="2"/>
      </rPr>
      <t xml:space="preserve">· </t>
    </r>
    <r>
      <rPr>
        <sz val="9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9"/>
        <color theme="1"/>
        <rFont val="Symbol"/>
        <family val="1"/>
        <charset val="2"/>
      </rPr>
      <t>·</t>
    </r>
    <r>
      <rPr>
        <sz val="9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9"/>
        <color theme="1"/>
        <rFont val="Symbol"/>
        <family val="1"/>
        <charset val="2"/>
      </rPr>
      <t>·</t>
    </r>
    <r>
      <rPr>
        <sz val="9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9"/>
        <color theme="1"/>
        <rFont val="Symbol"/>
        <family val="1"/>
        <charset val="2"/>
      </rPr>
      <t xml:space="preserve">· </t>
    </r>
    <r>
      <rPr>
        <sz val="9"/>
        <color theme="1"/>
        <rFont val="Times New Roman"/>
        <family val="1"/>
        <charset val="204"/>
      </rPr>
      <t>итоговая оценка</t>
    </r>
  </si>
  <si>
    <t>ДТ</t>
  </si>
  <si>
    <t>График оценочных процедур МАОУ СОШ №3 г.Ивделяп.Полуночное на 2025-2026 у.г.</t>
  </si>
  <si>
    <t>ТР</t>
  </si>
  <si>
    <t>ВСТ</t>
  </si>
  <si>
    <t>ПФ</t>
  </si>
  <si>
    <t>ТТ</t>
  </si>
  <si>
    <t>ИТ</t>
  </si>
  <si>
    <t>ДК</t>
  </si>
  <si>
    <t>ПА</t>
  </si>
  <si>
    <t>ЭК</t>
  </si>
  <si>
    <t>ВТ</t>
  </si>
  <si>
    <t>28</t>
  </si>
  <si>
    <t>Период (полугодие, год)
ПОЛУГОДИЕ</t>
  </si>
  <si>
    <t>3-4 неделя стартовая диагностика в 5, 9, 10 классах; 29-32 недели - промежуточная аттестация</t>
  </si>
  <si>
    <t>Р</t>
  </si>
  <si>
    <t>ВХ</t>
  </si>
  <si>
    <t>РП</t>
  </si>
  <si>
    <r>
      <rPr>
        <b/>
        <u/>
        <sz val="9"/>
        <color theme="1"/>
        <rFont val="Times New Roman"/>
        <family val="1"/>
        <charset val="204"/>
      </rPr>
      <t>Список сокращений видов ОП:</t>
    </r>
    <r>
      <rPr>
        <sz val="9"/>
        <color theme="1"/>
        <rFont val="Times New Roman"/>
        <family val="1"/>
        <charset val="204"/>
      </rPr>
      <t xml:space="preserve">
СЧ - сочинение;
ИЗ - изложение;
ДК - диктант;
КР - контрольная работа;
ПР -  практическая работа в 5-11 классах, проверочная работа в 2-4 классах;
ТР - творческая работа;
ВСТ - выставка;
ПФ - оценка показателей физподготовленности;
ТТ - тематический тест;
ВТ - выступление;
ИТ - итоговый тест, работа и т.п.
ПА - промежуточная аттестация по текущим оценкам;
ЭК - экскурсия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</si>
</sst>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Symbol"/>
      <family val="1"/>
      <charset val="2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7" fillId="0" borderId="0" xfId="0" applyFont="1" applyAlignment="1">
      <alignment horizontal="justify" vertical="center" shrinkToFi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 shrinkToFit="1"/>
    </xf>
    <xf numFmtId="0" fontId="11" fillId="0" borderId="0" xfId="0" applyFont="1" applyAlignment="1">
      <alignment horizontal="justify" vertical="center" shrinkToFit="1"/>
    </xf>
    <xf numFmtId="0" fontId="2" fillId="0" borderId="0" xfId="0" applyFont="1" applyBorder="1"/>
    <xf numFmtId="49" fontId="3" fillId="0" borderId="0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0" xfId="0" applyFont="1" applyFill="1"/>
    <xf numFmtId="0" fontId="4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vertical="center"/>
    </xf>
    <xf numFmtId="0" fontId="13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16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/>
    <xf numFmtId="0" fontId="17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/>
    <xf numFmtId="49" fontId="3" fillId="0" borderId="8" xfId="0" applyNumberFormat="1" applyFont="1" applyBorder="1" applyAlignment="1">
      <alignment horizontal="center" vertical="center"/>
    </xf>
    <xf numFmtId="49" fontId="3" fillId="5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9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15" xfId="0" applyFont="1" applyBorder="1"/>
    <xf numFmtId="0" fontId="19" fillId="0" borderId="15" xfId="0" applyFont="1" applyBorder="1" applyAlignment="1"/>
    <xf numFmtId="0" fontId="19" fillId="0" borderId="15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5" fillId="2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5" fillId="7" borderId="0" xfId="0" applyFont="1" applyFill="1" applyAlignment="1">
      <alignment horizontal="center" vertical="center" wrapText="1"/>
    </xf>
    <xf numFmtId="0" fontId="3" fillId="7" borderId="0" xfId="0" applyFont="1" applyFill="1"/>
    <xf numFmtId="0" fontId="15" fillId="0" borderId="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7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15" fillId="2" borderId="8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15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14" fontId="3" fillId="0" borderId="0" xfId="0" applyNumberFormat="1" applyFont="1"/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textRotation="90" wrapText="1"/>
    </xf>
    <xf numFmtId="0" fontId="3" fillId="0" borderId="4" xfId="0" applyFont="1" applyBorder="1" applyAlignment="1">
      <alignment horizontal="center" textRotation="90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textRotation="90" wrapText="1"/>
    </xf>
    <xf numFmtId="0" fontId="3" fillId="7" borderId="10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textRotation="90" wrapText="1"/>
    </xf>
    <xf numFmtId="0" fontId="15" fillId="7" borderId="3" xfId="0" applyFont="1" applyFill="1" applyBorder="1" applyAlignment="1">
      <alignment horizontal="center" vertical="center" textRotation="90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0" fillId="7" borderId="1" xfId="0" applyFont="1" applyFill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4" borderId="1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textRotation="90" wrapText="1"/>
    </xf>
    <xf numFmtId="9" fontId="3" fillId="0" borderId="1" xfId="1" applyFont="1" applyBorder="1" applyAlignment="1">
      <alignment horizontal="left" vertical="center" wrapText="1"/>
    </xf>
    <xf numFmtId="0" fontId="3" fillId="7" borderId="0" xfId="0" applyFont="1" applyFill="1" applyAlignment="1">
      <alignment horizontal="left"/>
    </xf>
    <xf numFmtId="10" fontId="3" fillId="0" borderId="1" xfId="1" applyNumberFormat="1" applyFont="1" applyBorder="1" applyAlignment="1">
      <alignment horizontal="left"/>
    </xf>
    <xf numFmtId="0" fontId="3" fillId="0" borderId="2" xfId="0" applyFont="1" applyBorder="1" applyAlignment="1">
      <alignment horizontal="left" textRotation="90" wrapText="1"/>
    </xf>
    <xf numFmtId="0" fontId="3" fillId="0" borderId="3" xfId="0" applyFont="1" applyBorder="1" applyAlignment="1">
      <alignment horizontal="left" textRotation="90" wrapText="1"/>
    </xf>
    <xf numFmtId="0" fontId="3" fillId="0" borderId="4" xfId="0" applyFont="1" applyBorder="1" applyAlignment="1">
      <alignment horizontal="left" textRotation="90" wrapText="1"/>
    </xf>
    <xf numFmtId="0" fontId="3" fillId="0" borderId="1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3" borderId="16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D3" sqref="D3"/>
    </sheetView>
  </sheetViews>
  <sheetFormatPr defaultRowHeight="15" x14ac:dyDescent="0.25"/>
  <cols>
    <col min="1" max="1" width="123.42578125" customWidth="1"/>
  </cols>
  <sheetData>
    <row r="1" spans="1:1" ht="20.25" x14ac:dyDescent="0.25">
      <c r="A1" s="4" t="s">
        <v>50</v>
      </c>
    </row>
    <row r="2" spans="1:1" ht="18.75" x14ac:dyDescent="0.25">
      <c r="A2" s="5"/>
    </row>
    <row r="3" spans="1:1" ht="138.75" customHeight="1" x14ac:dyDescent="0.25">
      <c r="A3" s="6" t="s">
        <v>104</v>
      </c>
    </row>
    <row r="4" spans="1:1" ht="262.5" x14ac:dyDescent="0.25">
      <c r="A4" s="11" t="s">
        <v>98</v>
      </c>
    </row>
    <row r="5" spans="1:1" ht="31.5" customHeight="1" x14ac:dyDescent="0.25">
      <c r="A5" s="6" t="s">
        <v>41</v>
      </c>
    </row>
    <row r="6" spans="1:1" ht="28.5" customHeight="1" x14ac:dyDescent="0.25">
      <c r="A6" s="7" t="s">
        <v>42</v>
      </c>
    </row>
    <row r="7" spans="1:1" ht="19.5" customHeight="1" x14ac:dyDescent="0.25">
      <c r="A7" s="7" t="s">
        <v>43</v>
      </c>
    </row>
    <row r="8" spans="1:1" s="9" customFormat="1" ht="26.25" customHeight="1" x14ac:dyDescent="0.25">
      <c r="A8" s="8" t="s">
        <v>74</v>
      </c>
    </row>
    <row r="9" spans="1:1" s="9" customFormat="1" ht="25.5" customHeight="1" x14ac:dyDescent="0.25">
      <c r="A9" s="8" t="s">
        <v>44</v>
      </c>
    </row>
    <row r="10" spans="1:1" s="9" customFormat="1" ht="39" customHeight="1" x14ac:dyDescent="0.25">
      <c r="A10" s="12" t="s">
        <v>58</v>
      </c>
    </row>
    <row r="11" spans="1:1" s="9" customFormat="1" ht="36.75" customHeight="1" x14ac:dyDescent="0.25">
      <c r="A11" s="12" t="s">
        <v>75</v>
      </c>
    </row>
    <row r="12" spans="1:1" s="9" customFormat="1" ht="18.75" x14ac:dyDescent="0.25">
      <c r="A12" s="8" t="s">
        <v>100</v>
      </c>
    </row>
    <row r="13" spans="1:1" s="9" customFormat="1" ht="37.5" x14ac:dyDescent="0.25">
      <c r="A13" s="10" t="s">
        <v>45</v>
      </c>
    </row>
    <row r="14" spans="1:1" s="9" customFormat="1" ht="18.75" x14ac:dyDescent="0.25">
      <c r="A14" s="12" t="s">
        <v>67</v>
      </c>
    </row>
    <row r="15" spans="1:1" s="9" customFormat="1" ht="18.75" x14ac:dyDescent="0.25">
      <c r="A15" s="8" t="s">
        <v>46</v>
      </c>
    </row>
    <row r="16" spans="1:1" s="9" customFormat="1" ht="18.75" x14ac:dyDescent="0.25">
      <c r="A16" s="12" t="s">
        <v>61</v>
      </c>
    </row>
    <row r="17" spans="1:1" s="9" customFormat="1" ht="18.75" x14ac:dyDescent="0.25">
      <c r="A17" s="8" t="s">
        <v>47</v>
      </c>
    </row>
    <row r="18" spans="1:1" s="9" customFormat="1" ht="37.5" x14ac:dyDescent="0.25">
      <c r="A18" s="12" t="s">
        <v>96</v>
      </c>
    </row>
    <row r="19" spans="1:1" s="9" customFormat="1" ht="18.75" x14ac:dyDescent="0.25">
      <c r="A19" s="10" t="s">
        <v>48</v>
      </c>
    </row>
    <row r="20" spans="1:1" s="9" customFormat="1" ht="37.5" x14ac:dyDescent="0.25">
      <c r="A20" s="12" t="s">
        <v>68</v>
      </c>
    </row>
    <row r="21" spans="1:1" s="9" customFormat="1" ht="37.5" x14ac:dyDescent="0.25">
      <c r="A21" s="8" t="s">
        <v>106</v>
      </c>
    </row>
    <row r="22" spans="1:1" s="9" customFormat="1" ht="18" x14ac:dyDescent="0.25">
      <c r="A22" s="8"/>
    </row>
    <row r="23" spans="1:1" s="9" customFormat="1" ht="150" x14ac:dyDescent="0.25">
      <c r="A23" s="10" t="s">
        <v>105</v>
      </c>
    </row>
    <row r="24" spans="1:1" s="9" customFormat="1" ht="37.5" x14ac:dyDescent="0.25">
      <c r="A24" s="13" t="s">
        <v>70</v>
      </c>
    </row>
    <row r="25" spans="1:1" s="9" customFormat="1" ht="75" x14ac:dyDescent="0.25">
      <c r="A25" s="10" t="s">
        <v>49</v>
      </c>
    </row>
    <row r="26" spans="1:1" s="9" customFormat="1" ht="93.75" x14ac:dyDescent="0.25">
      <c r="A26" s="10" t="s">
        <v>57</v>
      </c>
    </row>
    <row r="27" spans="1:1" s="9" customFormat="1" ht="93.75" x14ac:dyDescent="0.25">
      <c r="A27" s="13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45"/>
  <sheetViews>
    <sheetView tabSelected="1" view="pageBreakPreview" topLeftCell="C115" zoomScale="85" zoomScaleNormal="85" zoomScaleSheetLayoutView="85" workbookViewId="0">
      <selection activeCell="AR6" sqref="AR6:AT7"/>
    </sheetView>
  </sheetViews>
  <sheetFormatPr defaultRowHeight="12.75" x14ac:dyDescent="0.2"/>
  <cols>
    <col min="1" max="1" width="11.5703125" style="26" customWidth="1"/>
    <col min="2" max="2" width="16.28515625" style="26" customWidth="1"/>
    <col min="3" max="3" width="10.28515625" style="26" customWidth="1"/>
    <col min="4" max="4" width="9.42578125" style="26" customWidth="1"/>
    <col min="5" max="5" width="5.5703125" style="26" customWidth="1"/>
    <col min="6" max="6" width="4.28515625" style="26" customWidth="1"/>
    <col min="7" max="7" width="3.28515625" style="26" customWidth="1"/>
    <col min="8" max="24" width="4.28515625" style="26" customWidth="1"/>
    <col min="25" max="25" width="6" style="26" customWidth="1"/>
    <col min="26" max="27" width="5.85546875" style="26" customWidth="1"/>
    <col min="28" max="28" width="6.28515625" style="26" customWidth="1"/>
    <col min="29" max="35" width="4.28515625" style="26" customWidth="1"/>
    <col min="36" max="36" width="4.85546875" style="26" customWidth="1"/>
    <col min="37" max="41" width="4.28515625" style="26" customWidth="1"/>
    <col min="42" max="42" width="5.42578125" style="26" customWidth="1"/>
    <col min="43" max="43" width="6.7109375" style="26" customWidth="1"/>
    <col min="44" max="44" width="6" style="26" customWidth="1"/>
    <col min="45" max="45" width="20.28515625" style="145" customWidth="1"/>
    <col min="46" max="46" width="13" style="1" customWidth="1"/>
    <col min="47" max="16384" width="9.140625" style="1"/>
  </cols>
  <sheetData>
    <row r="1" spans="1:48" s="20" customFormat="1" ht="63" customHeight="1" x14ac:dyDescent="0.25">
      <c r="A1" s="24"/>
      <c r="B1" s="24"/>
      <c r="C1" s="24"/>
      <c r="D1" s="24"/>
      <c r="E1" s="24"/>
      <c r="F1" s="24"/>
      <c r="G1" s="25"/>
      <c r="H1" s="24"/>
      <c r="I1" s="26"/>
      <c r="J1" s="26"/>
      <c r="K1" s="26"/>
      <c r="L1" s="78" t="s">
        <v>125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7"/>
      <c r="AD1" s="27"/>
      <c r="AE1" s="26"/>
      <c r="AF1" s="26"/>
      <c r="AG1" s="26"/>
      <c r="AH1" s="26"/>
      <c r="AI1" s="26"/>
      <c r="AJ1" s="26"/>
      <c r="AK1" s="26"/>
      <c r="AL1" s="27"/>
      <c r="AM1" s="27"/>
      <c r="AN1" s="27"/>
      <c r="AO1" s="27"/>
      <c r="AP1" s="27"/>
      <c r="AQ1" s="27"/>
      <c r="AR1" s="27"/>
      <c r="AS1" s="142"/>
    </row>
    <row r="2" spans="1:48" ht="21.75" customHeight="1" x14ac:dyDescent="0.2">
      <c r="A2" s="28" t="s">
        <v>54</v>
      </c>
      <c r="B2" s="29" t="s">
        <v>108</v>
      </c>
      <c r="C2" s="21"/>
      <c r="D2" s="30"/>
      <c r="F2" s="25"/>
      <c r="G2" s="31" t="s">
        <v>99</v>
      </c>
      <c r="H2" s="24"/>
      <c r="I2" s="32"/>
      <c r="J2" s="32"/>
      <c r="K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3"/>
      <c r="AE2" s="33"/>
      <c r="AF2" s="33"/>
      <c r="AG2" s="33"/>
      <c r="AH2" s="33"/>
      <c r="AI2" s="34"/>
      <c r="AJ2" s="34"/>
      <c r="AK2" s="34"/>
      <c r="AL2" s="25"/>
      <c r="AM2" s="25"/>
      <c r="AN2" s="25"/>
      <c r="AO2" s="35"/>
      <c r="AP2" s="35"/>
      <c r="AQ2" s="35"/>
      <c r="AR2" s="35"/>
      <c r="AS2" s="143"/>
      <c r="AT2" s="14"/>
      <c r="AU2" s="14"/>
      <c r="AV2" s="14"/>
    </row>
    <row r="3" spans="1:48" ht="40.5" customHeight="1" x14ac:dyDescent="0.2">
      <c r="A3" s="28" t="s">
        <v>63</v>
      </c>
      <c r="B3" s="36" t="s">
        <v>107</v>
      </c>
      <c r="C3" s="37"/>
      <c r="D3" s="38"/>
      <c r="E3" s="21"/>
      <c r="F3" s="21"/>
      <c r="G3" s="124" t="s">
        <v>97</v>
      </c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6"/>
      <c r="X3" s="80" t="s">
        <v>60</v>
      </c>
      <c r="Y3" s="81"/>
      <c r="Z3" s="81"/>
      <c r="AA3" s="81"/>
      <c r="AB3" s="82"/>
      <c r="AC3" s="111" t="s">
        <v>77</v>
      </c>
      <c r="AD3" s="112"/>
      <c r="AE3" s="112"/>
      <c r="AF3" s="112"/>
      <c r="AG3" s="112"/>
      <c r="AH3" s="112"/>
      <c r="AI3" s="112"/>
      <c r="AJ3" s="112"/>
      <c r="AK3" s="112"/>
      <c r="AL3" s="112"/>
      <c r="AM3" s="113"/>
      <c r="AN3" s="120" t="s">
        <v>78</v>
      </c>
      <c r="AO3" s="120"/>
      <c r="AP3" s="39" t="s">
        <v>79</v>
      </c>
      <c r="AQ3" s="39"/>
      <c r="AR3" s="172" t="s">
        <v>122</v>
      </c>
      <c r="AS3" s="144"/>
      <c r="AT3" s="14"/>
      <c r="AU3" s="19"/>
      <c r="AV3" s="14"/>
    </row>
    <row r="4" spans="1:48" ht="22.5" customHeight="1" x14ac:dyDescent="0.2">
      <c r="B4" s="123" t="s">
        <v>64</v>
      </c>
      <c r="C4" s="123"/>
      <c r="D4" s="34"/>
      <c r="E4" s="34"/>
      <c r="F4" s="15"/>
      <c r="G4" s="40" t="s">
        <v>81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83" t="s">
        <v>123</v>
      </c>
      <c r="Y4" s="84"/>
      <c r="Z4" s="84"/>
      <c r="AA4" s="84"/>
      <c r="AB4" s="85"/>
      <c r="AC4" s="114"/>
      <c r="AD4" s="115"/>
      <c r="AE4" s="115"/>
      <c r="AF4" s="115"/>
      <c r="AG4" s="115"/>
      <c r="AH4" s="115"/>
      <c r="AI4" s="115"/>
      <c r="AJ4" s="115"/>
      <c r="AK4" s="115"/>
      <c r="AL4" s="115"/>
      <c r="AM4" s="116"/>
      <c r="AN4" s="120"/>
      <c r="AO4" s="120"/>
      <c r="AP4" s="128" t="s">
        <v>80</v>
      </c>
      <c r="AQ4" s="128"/>
      <c r="AU4" s="19"/>
      <c r="AV4" s="14"/>
    </row>
    <row r="5" spans="1:48" ht="42.75" customHeight="1" thickBot="1" x14ac:dyDescent="0.25">
      <c r="A5" s="28" t="s">
        <v>65</v>
      </c>
      <c r="B5" s="40" t="s">
        <v>135</v>
      </c>
      <c r="C5" s="16" t="s">
        <v>55</v>
      </c>
      <c r="D5" s="41"/>
      <c r="E5" s="34"/>
      <c r="F5" s="15"/>
      <c r="G5" s="127" t="s">
        <v>82</v>
      </c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57"/>
      <c r="Y5" s="157"/>
      <c r="Z5" s="157"/>
      <c r="AA5" s="157"/>
      <c r="AB5" s="158"/>
      <c r="AC5" s="114"/>
      <c r="AD5" s="117"/>
      <c r="AE5" s="117"/>
      <c r="AF5" s="117"/>
      <c r="AG5" s="117"/>
      <c r="AH5" s="117"/>
      <c r="AI5" s="117"/>
      <c r="AJ5" s="117"/>
      <c r="AK5" s="117"/>
      <c r="AL5" s="117"/>
      <c r="AM5" s="118"/>
      <c r="AN5" s="120"/>
      <c r="AO5" s="120"/>
      <c r="AP5" s="129" t="s">
        <v>63</v>
      </c>
      <c r="AQ5" s="130"/>
      <c r="AR5" s="140" t="s">
        <v>137</v>
      </c>
      <c r="AS5" s="141"/>
      <c r="AT5" s="141"/>
      <c r="AU5" s="19"/>
      <c r="AV5" s="14"/>
    </row>
    <row r="6" spans="1:48" ht="35.25" customHeight="1" thickBot="1" x14ac:dyDescent="0.25">
      <c r="A6" s="42" t="s">
        <v>66</v>
      </c>
      <c r="B6" s="79">
        <v>45901</v>
      </c>
      <c r="C6" s="16" t="s">
        <v>56</v>
      </c>
      <c r="D6" s="43"/>
      <c r="E6" s="44"/>
      <c r="F6" s="15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56"/>
      <c r="X6" s="159" t="s">
        <v>141</v>
      </c>
      <c r="Y6" s="160"/>
      <c r="Z6" s="160"/>
      <c r="AA6" s="160"/>
      <c r="AB6" s="161"/>
      <c r="AC6" s="169" t="s">
        <v>101</v>
      </c>
      <c r="AD6" s="45"/>
      <c r="AE6" s="45"/>
      <c r="AF6" s="45"/>
      <c r="AG6" s="45"/>
      <c r="AH6" s="25"/>
      <c r="AR6" s="170"/>
      <c r="AS6" s="171"/>
      <c r="AT6" s="171"/>
      <c r="AU6" s="14"/>
      <c r="AV6" s="14"/>
    </row>
    <row r="7" spans="1:48" ht="110.25" customHeight="1" thickBot="1" x14ac:dyDescent="0.25">
      <c r="A7" s="110" t="s">
        <v>136</v>
      </c>
      <c r="B7" s="110"/>
      <c r="C7" s="119" t="s">
        <v>109</v>
      </c>
      <c r="D7" s="119"/>
      <c r="E7" s="34"/>
      <c r="F7" s="15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56"/>
      <c r="X7" s="162"/>
      <c r="Y7" s="155"/>
      <c r="Z7" s="155"/>
      <c r="AA7" s="155"/>
      <c r="AB7" s="163"/>
      <c r="AC7" s="167" t="s">
        <v>103</v>
      </c>
      <c r="AP7" s="46"/>
      <c r="AQ7" s="46"/>
      <c r="AR7" s="171"/>
      <c r="AS7" s="171"/>
      <c r="AT7" s="171"/>
    </row>
    <row r="8" spans="1:48" ht="75" customHeight="1" thickBot="1" x14ac:dyDescent="0.25">
      <c r="A8" s="47"/>
      <c r="B8" s="47"/>
      <c r="C8" s="47"/>
      <c r="D8" s="48"/>
      <c r="E8" s="48"/>
      <c r="F8" s="48"/>
      <c r="G8" s="49"/>
      <c r="H8" s="49"/>
      <c r="I8" s="47"/>
      <c r="J8" s="34"/>
      <c r="K8" s="34"/>
      <c r="X8" s="164"/>
      <c r="Y8" s="165"/>
      <c r="Z8" s="165"/>
      <c r="AA8" s="165"/>
      <c r="AB8" s="166"/>
      <c r="AC8" s="168" t="s">
        <v>102</v>
      </c>
      <c r="AD8" s="46"/>
      <c r="AE8" s="46"/>
      <c r="AF8" s="46"/>
      <c r="AG8" s="46"/>
      <c r="AH8" s="46"/>
      <c r="AI8" s="46"/>
      <c r="AJ8" s="46"/>
      <c r="AK8" s="50"/>
      <c r="AL8" s="51"/>
      <c r="AM8" s="46"/>
      <c r="AN8" s="46"/>
      <c r="AO8" s="46"/>
      <c r="AP8" s="46"/>
      <c r="AQ8" s="46"/>
      <c r="AR8" s="46"/>
      <c r="AS8" s="146"/>
    </row>
    <row r="9" spans="1:48" s="2" customFormat="1" ht="27.75" customHeight="1" x14ac:dyDescent="0.2">
      <c r="A9" s="92" t="s">
        <v>14</v>
      </c>
      <c r="B9" s="92"/>
      <c r="C9" s="92"/>
      <c r="D9" s="92"/>
      <c r="E9" s="91" t="s">
        <v>38</v>
      </c>
      <c r="F9" s="91"/>
      <c r="G9" s="91"/>
      <c r="H9" s="91"/>
      <c r="I9" s="91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91"/>
      <c r="Y9" s="91"/>
      <c r="Z9" s="91"/>
      <c r="AA9" s="91"/>
      <c r="AB9" s="91"/>
      <c r="AC9" s="91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96" t="s">
        <v>19</v>
      </c>
      <c r="AR9" s="96" t="s">
        <v>21</v>
      </c>
      <c r="AS9" s="147" t="s">
        <v>20</v>
      </c>
    </row>
    <row r="10" spans="1:48" s="2" customFormat="1" ht="21.75" customHeight="1" x14ac:dyDescent="0.2">
      <c r="A10" s="97" t="s">
        <v>0</v>
      </c>
      <c r="B10" s="98"/>
      <c r="C10" s="90" t="s">
        <v>59</v>
      </c>
      <c r="D10" s="53" t="s">
        <v>17</v>
      </c>
      <c r="E10" s="86" t="s">
        <v>1</v>
      </c>
      <c r="F10" s="86"/>
      <c r="G10" s="86"/>
      <c r="H10" s="86"/>
      <c r="I10" s="86" t="s">
        <v>2</v>
      </c>
      <c r="J10" s="86"/>
      <c r="K10" s="86"/>
      <c r="L10" s="86"/>
      <c r="M10" s="86" t="s">
        <v>3</v>
      </c>
      <c r="N10" s="86"/>
      <c r="O10" s="86"/>
      <c r="P10" s="86"/>
      <c r="Q10" s="86" t="s">
        <v>4</v>
      </c>
      <c r="R10" s="86"/>
      <c r="S10" s="86"/>
      <c r="T10" s="86"/>
      <c r="U10" s="86" t="s">
        <v>5</v>
      </c>
      <c r="V10" s="86"/>
      <c r="W10" s="86"/>
      <c r="X10" s="86" t="s">
        <v>6</v>
      </c>
      <c r="Y10" s="86"/>
      <c r="Z10" s="86"/>
      <c r="AA10" s="86"/>
      <c r="AB10" s="86" t="s">
        <v>7</v>
      </c>
      <c r="AC10" s="86"/>
      <c r="AD10" s="86"/>
      <c r="AE10" s="86" t="s">
        <v>8</v>
      </c>
      <c r="AF10" s="86"/>
      <c r="AG10" s="86"/>
      <c r="AH10" s="86"/>
      <c r="AI10" s="86"/>
      <c r="AJ10" s="86" t="s">
        <v>9</v>
      </c>
      <c r="AK10" s="86"/>
      <c r="AL10" s="86"/>
      <c r="AM10" s="86" t="s">
        <v>10</v>
      </c>
      <c r="AN10" s="86"/>
      <c r="AO10" s="86"/>
      <c r="AP10" s="86"/>
      <c r="AQ10" s="96"/>
      <c r="AR10" s="96"/>
      <c r="AS10" s="147"/>
    </row>
    <row r="11" spans="1:48" s="3" customFormat="1" ht="11.25" customHeight="1" x14ac:dyDescent="0.2">
      <c r="A11" s="99"/>
      <c r="B11" s="100"/>
      <c r="C11" s="91"/>
      <c r="D11" s="53" t="s">
        <v>18</v>
      </c>
      <c r="E11" s="23">
        <v>1</v>
      </c>
      <c r="F11" s="23">
        <v>2</v>
      </c>
      <c r="G11" s="23">
        <v>3</v>
      </c>
      <c r="H11" s="23">
        <v>4</v>
      </c>
      <c r="I11" s="23">
        <v>5</v>
      </c>
      <c r="J11" s="23">
        <v>6</v>
      </c>
      <c r="K11" s="23">
        <v>7</v>
      </c>
      <c r="L11" s="23">
        <v>8</v>
      </c>
      <c r="M11" s="23">
        <v>9</v>
      </c>
      <c r="N11" s="23">
        <v>10</v>
      </c>
      <c r="O11" s="23">
        <v>11</v>
      </c>
      <c r="P11" s="23">
        <v>12</v>
      </c>
      <c r="Q11" s="23">
        <v>13</v>
      </c>
      <c r="R11" s="23">
        <v>14</v>
      </c>
      <c r="S11" s="23">
        <v>15</v>
      </c>
      <c r="T11" s="23">
        <v>16</v>
      </c>
      <c r="U11" s="23">
        <v>17</v>
      </c>
      <c r="V11" s="23">
        <v>18</v>
      </c>
      <c r="W11" s="23">
        <v>19</v>
      </c>
      <c r="X11" s="23">
        <v>20</v>
      </c>
      <c r="Y11" s="23">
        <v>21</v>
      </c>
      <c r="Z11" s="23">
        <v>22</v>
      </c>
      <c r="AA11" s="23">
        <v>23</v>
      </c>
      <c r="AB11" s="23">
        <v>24</v>
      </c>
      <c r="AC11" s="23">
        <v>25</v>
      </c>
      <c r="AD11" s="23">
        <v>26</v>
      </c>
      <c r="AE11" s="23">
        <v>27</v>
      </c>
      <c r="AF11" s="23">
        <v>28</v>
      </c>
      <c r="AG11" s="23">
        <v>29</v>
      </c>
      <c r="AH11" s="23">
        <v>30</v>
      </c>
      <c r="AI11" s="23">
        <v>31</v>
      </c>
      <c r="AJ11" s="23">
        <v>32</v>
      </c>
      <c r="AK11" s="23">
        <v>33</v>
      </c>
      <c r="AL11" s="23">
        <v>34</v>
      </c>
      <c r="AM11" s="23">
        <v>35</v>
      </c>
      <c r="AN11" s="23">
        <v>36</v>
      </c>
      <c r="AO11" s="23">
        <v>37</v>
      </c>
      <c r="AP11" s="23">
        <v>38</v>
      </c>
      <c r="AQ11" s="96"/>
      <c r="AR11" s="96"/>
      <c r="AS11" s="147"/>
    </row>
    <row r="12" spans="1:48" s="3" customFormat="1" ht="11.25" customHeight="1" x14ac:dyDescent="0.2">
      <c r="A12" s="121" t="s">
        <v>76</v>
      </c>
      <c r="B12" s="54" t="s">
        <v>12</v>
      </c>
      <c r="C12" s="55">
        <v>1</v>
      </c>
      <c r="D12" s="56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2">
        <f>COUNTA(E12:AP12)</f>
        <v>0</v>
      </c>
      <c r="AR12" s="41">
        <f>33*5</f>
        <v>165</v>
      </c>
      <c r="AS12" s="148">
        <f>AQ12/AR12</f>
        <v>0</v>
      </c>
    </row>
    <row r="13" spans="1:48" ht="12.75" customHeight="1" x14ac:dyDescent="0.2">
      <c r="A13" s="122"/>
      <c r="B13" s="54" t="s">
        <v>11</v>
      </c>
      <c r="C13" s="55">
        <v>1</v>
      </c>
      <c r="D13" s="57"/>
      <c r="E13" s="58"/>
      <c r="F13" s="58"/>
      <c r="G13" s="58"/>
      <c r="H13" s="58"/>
      <c r="I13" s="58"/>
      <c r="J13" s="59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60"/>
      <c r="AN13" s="60"/>
      <c r="AO13" s="60"/>
      <c r="AP13" s="60"/>
      <c r="AQ13" s="22">
        <f t="shared" ref="AQ13" si="0">COUNTA(E13:AP13)</f>
        <v>0</v>
      </c>
      <c r="AR13" s="41">
        <f t="shared" ref="AR13:AR14" si="1">33*4</f>
        <v>132</v>
      </c>
      <c r="AS13" s="148">
        <f t="shared" ref="AS13:AS19" si="2">AQ13/AR13</f>
        <v>0</v>
      </c>
    </row>
    <row r="14" spans="1:48" ht="12.75" customHeight="1" x14ac:dyDescent="0.2">
      <c r="A14" s="122"/>
      <c r="B14" s="54" t="s">
        <v>15</v>
      </c>
      <c r="C14" s="55">
        <v>1</v>
      </c>
      <c r="D14" s="57"/>
      <c r="E14" s="58"/>
      <c r="F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60"/>
      <c r="AN14" s="60"/>
      <c r="AO14" s="60"/>
      <c r="AP14" s="60"/>
      <c r="AQ14" s="22">
        <f>COUNTA(E14:AP14)</f>
        <v>0</v>
      </c>
      <c r="AR14" s="41">
        <f t="shared" si="1"/>
        <v>132</v>
      </c>
      <c r="AS14" s="148">
        <f t="shared" si="2"/>
        <v>0</v>
      </c>
    </row>
    <row r="15" spans="1:48" ht="12.75" customHeight="1" x14ac:dyDescent="0.2">
      <c r="A15" s="122"/>
      <c r="B15" s="54" t="s">
        <v>16</v>
      </c>
      <c r="C15" s="55">
        <v>1</v>
      </c>
      <c r="D15" s="57"/>
      <c r="E15" s="58"/>
      <c r="F15" s="58"/>
      <c r="G15" s="59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60"/>
      <c r="AN15" s="60"/>
      <c r="AO15" s="60"/>
      <c r="AP15" s="60"/>
      <c r="AQ15" s="22">
        <f t="shared" ref="AQ15:AQ19" si="3">COUNTA(E15:AP15)</f>
        <v>0</v>
      </c>
      <c r="AR15" s="41">
        <f t="shared" ref="AR15" si="4">33*2</f>
        <v>66</v>
      </c>
      <c r="AS15" s="148">
        <f t="shared" si="2"/>
        <v>0</v>
      </c>
    </row>
    <row r="16" spans="1:48" ht="12.75" customHeight="1" x14ac:dyDescent="0.2">
      <c r="A16" s="122"/>
      <c r="B16" s="54" t="s">
        <v>51</v>
      </c>
      <c r="C16" s="55">
        <v>1</v>
      </c>
      <c r="D16" s="57"/>
      <c r="E16" s="58"/>
      <c r="F16" s="58"/>
      <c r="G16" s="59"/>
      <c r="H16" s="59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60"/>
      <c r="AN16" s="60"/>
      <c r="AO16" s="60"/>
      <c r="AP16" s="60"/>
      <c r="AQ16" s="22">
        <f t="shared" si="3"/>
        <v>0</v>
      </c>
      <c r="AR16" s="41">
        <f>33*1</f>
        <v>33</v>
      </c>
      <c r="AS16" s="148">
        <f t="shared" si="2"/>
        <v>0</v>
      </c>
    </row>
    <row r="17" spans="1:45" ht="12.75" customHeight="1" x14ac:dyDescent="0.2">
      <c r="A17" s="122"/>
      <c r="B17" s="54" t="s">
        <v>52</v>
      </c>
      <c r="C17" s="55">
        <v>1</v>
      </c>
      <c r="D17" s="57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8"/>
      <c r="AM17" s="60"/>
      <c r="AN17" s="60"/>
      <c r="AO17" s="60"/>
      <c r="AP17" s="60"/>
      <c r="AQ17" s="22">
        <f t="shared" si="3"/>
        <v>0</v>
      </c>
      <c r="AR17" s="41">
        <f t="shared" ref="AR17:AR18" si="5">33*1</f>
        <v>33</v>
      </c>
      <c r="AS17" s="148">
        <f t="shared" si="2"/>
        <v>0</v>
      </c>
    </row>
    <row r="18" spans="1:45" ht="12.75" customHeight="1" x14ac:dyDescent="0.2">
      <c r="A18" s="122"/>
      <c r="B18" s="54" t="s">
        <v>53</v>
      </c>
      <c r="C18" s="55">
        <v>1</v>
      </c>
      <c r="D18" s="57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8"/>
      <c r="AM18" s="60"/>
      <c r="AN18" s="60"/>
      <c r="AO18" s="60"/>
      <c r="AP18" s="60"/>
      <c r="AQ18" s="22">
        <f t="shared" si="3"/>
        <v>0</v>
      </c>
      <c r="AR18" s="41">
        <f t="shared" si="5"/>
        <v>33</v>
      </c>
      <c r="AS18" s="148">
        <f t="shared" si="2"/>
        <v>0</v>
      </c>
    </row>
    <row r="19" spans="1:45" ht="12.75" customHeight="1" x14ac:dyDescent="0.2">
      <c r="A19" s="122"/>
      <c r="B19" s="23" t="s">
        <v>69</v>
      </c>
      <c r="C19" s="55">
        <v>1</v>
      </c>
      <c r="D19" s="57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8"/>
      <c r="AM19" s="60"/>
      <c r="AN19" s="60"/>
      <c r="AO19" s="60"/>
      <c r="AP19" s="60"/>
      <c r="AQ19" s="22">
        <f t="shared" si="3"/>
        <v>0</v>
      </c>
      <c r="AR19" s="41">
        <f>33*3</f>
        <v>99</v>
      </c>
      <c r="AS19" s="148">
        <f t="shared" si="2"/>
        <v>0</v>
      </c>
    </row>
    <row r="20" spans="1:45" s="17" customFormat="1" ht="27" customHeight="1" x14ac:dyDescent="0.2">
      <c r="A20" s="107"/>
      <c r="B20" s="107"/>
      <c r="C20" s="107"/>
      <c r="D20" s="107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2"/>
      <c r="AN20" s="62"/>
      <c r="AO20" s="62"/>
      <c r="AP20" s="62"/>
      <c r="AQ20" s="62"/>
      <c r="AR20" s="62"/>
      <c r="AS20" s="149"/>
    </row>
    <row r="21" spans="1:45" s="2" customFormat="1" ht="29.25" customHeight="1" x14ac:dyDescent="0.2">
      <c r="A21" s="92" t="s">
        <v>13</v>
      </c>
      <c r="B21" s="92"/>
      <c r="C21" s="92"/>
      <c r="D21" s="92"/>
      <c r="E21" s="93" t="s">
        <v>38</v>
      </c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5"/>
      <c r="AQ21" s="96" t="s">
        <v>19</v>
      </c>
      <c r="AR21" s="96" t="s">
        <v>21</v>
      </c>
      <c r="AS21" s="147" t="s">
        <v>20</v>
      </c>
    </row>
    <row r="22" spans="1:45" s="2" customFormat="1" ht="21.75" customHeight="1" x14ac:dyDescent="0.2">
      <c r="A22" s="97" t="s">
        <v>0</v>
      </c>
      <c r="B22" s="98"/>
      <c r="C22" s="90" t="s">
        <v>59</v>
      </c>
      <c r="D22" s="53" t="s">
        <v>17</v>
      </c>
      <c r="E22" s="86" t="s">
        <v>1</v>
      </c>
      <c r="F22" s="86"/>
      <c r="G22" s="86"/>
      <c r="H22" s="86"/>
      <c r="I22" s="86" t="s">
        <v>2</v>
      </c>
      <c r="J22" s="86"/>
      <c r="K22" s="86"/>
      <c r="L22" s="86"/>
      <c r="M22" s="86" t="s">
        <v>3</v>
      </c>
      <c r="N22" s="86"/>
      <c r="O22" s="86"/>
      <c r="P22" s="86"/>
      <c r="Q22" s="86" t="s">
        <v>4</v>
      </c>
      <c r="R22" s="86"/>
      <c r="S22" s="86"/>
      <c r="T22" s="86"/>
      <c r="U22" s="86" t="s">
        <v>5</v>
      </c>
      <c r="V22" s="86"/>
      <c r="W22" s="86"/>
      <c r="X22" s="86" t="s">
        <v>6</v>
      </c>
      <c r="Y22" s="86"/>
      <c r="Z22" s="86"/>
      <c r="AA22" s="86"/>
      <c r="AB22" s="86" t="s">
        <v>7</v>
      </c>
      <c r="AC22" s="86"/>
      <c r="AD22" s="86"/>
      <c r="AE22" s="86" t="s">
        <v>8</v>
      </c>
      <c r="AF22" s="86"/>
      <c r="AG22" s="86"/>
      <c r="AH22" s="86"/>
      <c r="AI22" s="86"/>
      <c r="AJ22" s="86" t="s">
        <v>9</v>
      </c>
      <c r="AK22" s="86"/>
      <c r="AL22" s="86"/>
      <c r="AM22" s="86" t="s">
        <v>10</v>
      </c>
      <c r="AN22" s="86"/>
      <c r="AO22" s="86"/>
      <c r="AP22" s="86"/>
      <c r="AQ22" s="96"/>
      <c r="AR22" s="96"/>
      <c r="AS22" s="147"/>
    </row>
    <row r="23" spans="1:45" s="3" customFormat="1" ht="11.25" customHeight="1" x14ac:dyDescent="0.2">
      <c r="A23" s="99"/>
      <c r="B23" s="100"/>
      <c r="C23" s="91"/>
      <c r="D23" s="53" t="s">
        <v>18</v>
      </c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23">
        <v>31</v>
      </c>
      <c r="AJ23" s="23">
        <v>32</v>
      </c>
      <c r="AK23" s="23">
        <v>33</v>
      </c>
      <c r="AL23" s="23">
        <v>34</v>
      </c>
      <c r="AM23" s="23">
        <v>35</v>
      </c>
      <c r="AN23" s="23">
        <v>36</v>
      </c>
      <c r="AO23" s="23">
        <v>37</v>
      </c>
      <c r="AP23" s="23">
        <v>38</v>
      </c>
      <c r="AQ23" s="96"/>
      <c r="AR23" s="96"/>
      <c r="AS23" s="147"/>
    </row>
    <row r="24" spans="1:45" ht="12.75" customHeight="1" x14ac:dyDescent="0.2">
      <c r="A24" s="121" t="s">
        <v>24</v>
      </c>
      <c r="B24" s="54" t="s">
        <v>12</v>
      </c>
      <c r="C24" s="55">
        <v>2</v>
      </c>
      <c r="D24" s="63"/>
      <c r="E24" s="64"/>
      <c r="F24" s="65"/>
      <c r="G24" s="65"/>
      <c r="H24" s="65"/>
      <c r="I24" s="65"/>
      <c r="J24" s="65" t="s">
        <v>131</v>
      </c>
      <c r="K24" s="65"/>
      <c r="L24" s="65" t="s">
        <v>131</v>
      </c>
      <c r="M24" s="65"/>
      <c r="N24" s="65"/>
      <c r="O24" s="65"/>
      <c r="P24" s="65" t="s">
        <v>131</v>
      </c>
      <c r="Q24" s="64"/>
      <c r="R24" s="64"/>
      <c r="S24" s="64"/>
      <c r="T24" s="64" t="s">
        <v>118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135"/>
      <c r="AH24" s="135"/>
      <c r="AI24" s="135"/>
      <c r="AJ24" s="135"/>
      <c r="AK24" s="64"/>
      <c r="AL24" s="64"/>
      <c r="AM24" s="65"/>
      <c r="AN24" s="65"/>
      <c r="AO24" s="65"/>
      <c r="AP24" s="65"/>
      <c r="AQ24" s="22">
        <f>COUNTA(E24:AP24)</f>
        <v>4</v>
      </c>
      <c r="AR24" s="41">
        <f>34*5</f>
        <v>170</v>
      </c>
      <c r="AS24" s="148">
        <f>AQ24/AR24</f>
        <v>2.3529411764705882E-2</v>
      </c>
    </row>
    <row r="25" spans="1:45" x14ac:dyDescent="0.2">
      <c r="A25" s="122"/>
      <c r="B25" s="54" t="s">
        <v>11</v>
      </c>
      <c r="C25" s="55">
        <v>2</v>
      </c>
      <c r="D25" s="63"/>
      <c r="E25" s="64"/>
      <c r="F25" s="65" t="s">
        <v>139</v>
      </c>
      <c r="G25" s="65"/>
      <c r="H25" s="65" t="s">
        <v>118</v>
      </c>
      <c r="I25" s="65"/>
      <c r="J25" s="65"/>
      <c r="K25" s="65"/>
      <c r="L25" s="65"/>
      <c r="M25" s="65"/>
      <c r="N25" s="65"/>
      <c r="O25" s="65"/>
      <c r="P25" s="65"/>
      <c r="Q25" s="64" t="s">
        <v>118</v>
      </c>
      <c r="R25" s="59"/>
      <c r="S25" s="59"/>
      <c r="T25" s="59" t="s">
        <v>118</v>
      </c>
      <c r="U25" s="64"/>
      <c r="V25" s="59"/>
      <c r="W25" s="59"/>
      <c r="X25" s="64"/>
      <c r="Y25" s="59"/>
      <c r="Z25" s="59"/>
      <c r="AA25" s="59"/>
      <c r="AB25" s="64"/>
      <c r="AC25" s="59"/>
      <c r="AD25" s="59"/>
      <c r="AE25" s="64"/>
      <c r="AF25" s="64"/>
      <c r="AG25" s="136"/>
      <c r="AH25" s="136"/>
      <c r="AI25" s="136"/>
      <c r="AJ25" s="135"/>
      <c r="AK25" s="59"/>
      <c r="AL25" s="59"/>
      <c r="AM25" s="65"/>
      <c r="AN25" s="65"/>
      <c r="AO25" s="65"/>
      <c r="AP25" s="65"/>
      <c r="AQ25" s="22">
        <f t="shared" ref="AQ25" si="6">COUNTA(E25:AP25)</f>
        <v>4</v>
      </c>
      <c r="AR25" s="41">
        <f>34*4</f>
        <v>136</v>
      </c>
      <c r="AS25" s="148">
        <f t="shared" ref="AS25:AS32" si="7">AQ25/AR25</f>
        <v>2.9411764705882353E-2</v>
      </c>
    </row>
    <row r="26" spans="1:45" ht="12.75" customHeight="1" x14ac:dyDescent="0.2">
      <c r="A26" s="122"/>
      <c r="B26" s="54" t="s">
        <v>15</v>
      </c>
      <c r="C26" s="55">
        <v>2</v>
      </c>
      <c r="D26" s="63"/>
      <c r="E26" s="64"/>
      <c r="F26" s="64"/>
      <c r="G26" s="64"/>
      <c r="H26" s="59"/>
      <c r="I26" s="66" t="s">
        <v>119</v>
      </c>
      <c r="J26" s="64"/>
      <c r="K26" s="64"/>
      <c r="L26" s="64" t="s">
        <v>119</v>
      </c>
      <c r="M26" s="64"/>
      <c r="N26" s="64"/>
      <c r="O26" s="64"/>
      <c r="P26" s="64" t="s">
        <v>119</v>
      </c>
      <c r="Q26" s="64"/>
      <c r="R26" s="59"/>
      <c r="S26" s="59"/>
      <c r="T26" s="59" t="s">
        <v>119</v>
      </c>
      <c r="U26" s="64"/>
      <c r="V26" s="59"/>
      <c r="W26" s="59"/>
      <c r="X26" s="64"/>
      <c r="Y26" s="59"/>
      <c r="Z26" s="59"/>
      <c r="AA26" s="59"/>
      <c r="AB26" s="59"/>
      <c r="AC26" s="59"/>
      <c r="AD26" s="64"/>
      <c r="AE26" s="64"/>
      <c r="AF26" s="64"/>
      <c r="AG26" s="135"/>
      <c r="AH26" s="137"/>
      <c r="AI26" s="137"/>
      <c r="AJ26" s="137"/>
      <c r="AK26" s="59"/>
      <c r="AL26" s="59"/>
      <c r="AM26" s="65"/>
      <c r="AN26" s="65"/>
      <c r="AO26" s="65"/>
      <c r="AP26" s="65"/>
      <c r="AQ26" s="22">
        <f>COUNTA(E26:AP26)</f>
        <v>4</v>
      </c>
      <c r="AR26" s="41">
        <f t="shared" ref="AR26" si="8">34*4</f>
        <v>136</v>
      </c>
      <c r="AS26" s="148">
        <f t="shared" si="7"/>
        <v>2.9411764705882353E-2</v>
      </c>
    </row>
    <row r="27" spans="1:45" x14ac:dyDescent="0.2">
      <c r="A27" s="122"/>
      <c r="B27" s="54" t="s">
        <v>16</v>
      </c>
      <c r="C27" s="55">
        <v>2</v>
      </c>
      <c r="D27" s="63"/>
      <c r="E27" s="64"/>
      <c r="F27" s="59"/>
      <c r="G27" s="59" t="s">
        <v>119</v>
      </c>
      <c r="H27" s="59"/>
      <c r="I27" s="64"/>
      <c r="J27" s="59"/>
      <c r="K27" s="59"/>
      <c r="L27" s="59"/>
      <c r="M27" s="64"/>
      <c r="N27" s="59"/>
      <c r="O27" s="59"/>
      <c r="P27" s="59"/>
      <c r="Q27" s="59"/>
      <c r="R27" s="59"/>
      <c r="S27" s="59" t="s">
        <v>119</v>
      </c>
      <c r="T27" s="59"/>
      <c r="U27" s="64"/>
      <c r="V27" s="59"/>
      <c r="W27" s="59"/>
      <c r="X27" s="64"/>
      <c r="Y27" s="59"/>
      <c r="Z27" s="59"/>
      <c r="AA27" s="59"/>
      <c r="AB27" s="59"/>
      <c r="AC27" s="59"/>
      <c r="AD27" s="59"/>
      <c r="AE27" s="64"/>
      <c r="AF27" s="64"/>
      <c r="AG27" s="137"/>
      <c r="AH27" s="137"/>
      <c r="AI27" s="137"/>
      <c r="AJ27" s="137"/>
      <c r="AK27" s="59"/>
      <c r="AL27" s="59"/>
      <c r="AM27" s="65"/>
      <c r="AN27" s="65"/>
      <c r="AO27" s="65"/>
      <c r="AP27" s="65"/>
      <c r="AQ27" s="22">
        <f t="shared" ref="AQ27:AQ32" si="9">COUNTA(E27:AP27)</f>
        <v>2</v>
      </c>
      <c r="AR27" s="41">
        <f>34*2</f>
        <v>68</v>
      </c>
      <c r="AS27" s="148">
        <f t="shared" si="7"/>
        <v>2.9411764705882353E-2</v>
      </c>
    </row>
    <row r="28" spans="1:45" ht="12.75" customHeight="1" x14ac:dyDescent="0.2">
      <c r="A28" s="122"/>
      <c r="B28" s="67" t="s">
        <v>110</v>
      </c>
      <c r="C28" s="55">
        <v>2</v>
      </c>
      <c r="D28" s="63"/>
      <c r="E28" s="64"/>
      <c r="F28" s="59"/>
      <c r="G28" s="59"/>
      <c r="H28" s="59" t="s">
        <v>129</v>
      </c>
      <c r="I28" s="64"/>
      <c r="J28" s="59"/>
      <c r="K28" s="59"/>
      <c r="L28" s="59" t="s">
        <v>129</v>
      </c>
      <c r="M28" s="64"/>
      <c r="N28" s="59"/>
      <c r="O28" s="59"/>
      <c r="P28" s="59"/>
      <c r="Q28" s="64"/>
      <c r="R28" s="59" t="s">
        <v>130</v>
      </c>
      <c r="S28" s="59"/>
      <c r="T28" s="59"/>
      <c r="U28" s="64"/>
      <c r="V28" s="59"/>
      <c r="W28" s="59"/>
      <c r="X28" s="64"/>
      <c r="Y28" s="59"/>
      <c r="Z28" s="59" t="s">
        <v>129</v>
      </c>
      <c r="AA28" s="59"/>
      <c r="AB28" s="64"/>
      <c r="AC28" s="59"/>
      <c r="AD28" s="65" t="s">
        <v>129</v>
      </c>
      <c r="AE28" s="64"/>
      <c r="AF28" s="64"/>
      <c r="AG28" s="136"/>
      <c r="AH28" s="136"/>
      <c r="AI28" s="137"/>
      <c r="AJ28" s="135" t="s">
        <v>130</v>
      </c>
      <c r="AK28" s="59"/>
      <c r="AL28" s="59"/>
      <c r="AM28" s="65"/>
      <c r="AN28" s="65"/>
      <c r="AO28" s="65"/>
      <c r="AP28" s="65"/>
      <c r="AQ28" s="22">
        <f t="shared" si="9"/>
        <v>6</v>
      </c>
      <c r="AR28" s="41">
        <f t="shared" ref="AR28" si="10">34*2</f>
        <v>68</v>
      </c>
      <c r="AS28" s="148">
        <f t="shared" si="7"/>
        <v>8.8235294117647065E-2</v>
      </c>
    </row>
    <row r="29" spans="1:45" ht="12.75" customHeight="1" x14ac:dyDescent="0.2">
      <c r="A29" s="122"/>
      <c r="B29" s="54" t="s">
        <v>53</v>
      </c>
      <c r="C29" s="55">
        <v>2</v>
      </c>
      <c r="D29" s="63"/>
      <c r="E29" s="64"/>
      <c r="F29" s="59"/>
      <c r="G29" s="59"/>
      <c r="H29" s="59"/>
      <c r="I29" s="64"/>
      <c r="J29" s="59"/>
      <c r="K29" s="59"/>
      <c r="L29" s="59"/>
      <c r="M29" s="64"/>
      <c r="N29" s="59"/>
      <c r="O29" s="59"/>
      <c r="P29" s="59"/>
      <c r="Q29" s="64"/>
      <c r="R29" s="59"/>
      <c r="S29" s="59"/>
      <c r="T29" s="59" t="s">
        <v>126</v>
      </c>
      <c r="U29" s="64"/>
      <c r="V29" s="59"/>
      <c r="W29" s="59"/>
      <c r="X29" s="64"/>
      <c r="Y29" s="59"/>
      <c r="Z29" s="59"/>
      <c r="AA29" s="65"/>
      <c r="AB29" s="64"/>
      <c r="AC29" s="59"/>
      <c r="AD29" s="59"/>
      <c r="AE29" s="64"/>
      <c r="AF29" s="64"/>
      <c r="AG29" s="136"/>
      <c r="AH29" s="137" t="s">
        <v>127</v>
      </c>
      <c r="AI29" s="136"/>
      <c r="AJ29" s="137"/>
      <c r="AK29" s="59"/>
      <c r="AL29" s="59"/>
      <c r="AM29" s="65"/>
      <c r="AN29" s="65"/>
      <c r="AO29" s="65"/>
      <c r="AP29" s="65"/>
      <c r="AQ29" s="22">
        <f t="shared" si="9"/>
        <v>2</v>
      </c>
      <c r="AR29" s="41">
        <f>34*1</f>
        <v>34</v>
      </c>
      <c r="AS29" s="148">
        <f t="shared" si="7"/>
        <v>5.8823529411764705E-2</v>
      </c>
    </row>
    <row r="30" spans="1:45" s="2" customFormat="1" ht="16.5" customHeight="1" x14ac:dyDescent="0.2">
      <c r="A30" s="122"/>
      <c r="B30" s="54" t="s">
        <v>52</v>
      </c>
      <c r="C30" s="55">
        <v>2</v>
      </c>
      <c r="D30" s="68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 t="s">
        <v>134</v>
      </c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135"/>
      <c r="AH30" s="137" t="s">
        <v>126</v>
      </c>
      <c r="AI30" s="135"/>
      <c r="AJ30" s="135"/>
      <c r="AK30" s="64"/>
      <c r="AL30" s="64"/>
      <c r="AM30" s="64"/>
      <c r="AN30" s="64"/>
      <c r="AO30" s="64"/>
      <c r="AP30" s="64"/>
      <c r="AQ30" s="22">
        <f t="shared" si="9"/>
        <v>2</v>
      </c>
      <c r="AR30" s="41">
        <f t="shared" ref="AR30:AR31" si="11">34*1</f>
        <v>34</v>
      </c>
      <c r="AS30" s="148">
        <f t="shared" si="7"/>
        <v>5.8823529411764705E-2</v>
      </c>
    </row>
    <row r="31" spans="1:45" x14ac:dyDescent="0.2">
      <c r="A31" s="122"/>
      <c r="B31" s="54" t="s">
        <v>53</v>
      </c>
      <c r="C31" s="55">
        <v>2</v>
      </c>
      <c r="D31" s="63"/>
      <c r="E31" s="64"/>
      <c r="F31" s="64"/>
      <c r="G31" s="64"/>
      <c r="H31" s="59"/>
      <c r="I31" s="66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 t="s">
        <v>126</v>
      </c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135"/>
      <c r="AH31" s="135"/>
      <c r="AI31" s="137" t="s">
        <v>126</v>
      </c>
      <c r="AJ31" s="135"/>
      <c r="AK31" s="64"/>
      <c r="AL31" s="64"/>
      <c r="AM31" s="65"/>
      <c r="AN31" s="65"/>
      <c r="AO31" s="65"/>
      <c r="AP31" s="65"/>
      <c r="AQ31" s="22">
        <f t="shared" si="9"/>
        <v>2</v>
      </c>
      <c r="AR31" s="41">
        <f t="shared" si="11"/>
        <v>34</v>
      </c>
      <c r="AS31" s="148">
        <f t="shared" si="7"/>
        <v>5.8823529411764705E-2</v>
      </c>
    </row>
    <row r="32" spans="1:45" ht="12.75" customHeight="1" x14ac:dyDescent="0.2">
      <c r="A32" s="122"/>
      <c r="B32" s="23" t="s">
        <v>69</v>
      </c>
      <c r="C32" s="55">
        <v>2</v>
      </c>
      <c r="D32" s="63"/>
      <c r="E32" s="64"/>
      <c r="F32" s="59"/>
      <c r="G32" s="59"/>
      <c r="H32" s="59" t="s">
        <v>128</v>
      </c>
      <c r="I32" s="59"/>
      <c r="J32" s="59"/>
      <c r="K32" s="59"/>
      <c r="L32" s="59"/>
      <c r="M32" s="64"/>
      <c r="N32" s="59"/>
      <c r="O32" s="59"/>
      <c r="P32" s="59"/>
      <c r="Q32" s="64"/>
      <c r="R32" s="59"/>
      <c r="S32" s="59"/>
      <c r="T32" s="59"/>
      <c r="U32" s="64"/>
      <c r="V32" s="59"/>
      <c r="W32" s="59"/>
      <c r="X32" s="64"/>
      <c r="Y32" s="59"/>
      <c r="Z32" s="59"/>
      <c r="AA32" s="59"/>
      <c r="AB32" s="65"/>
      <c r="AC32" s="65"/>
      <c r="AD32" s="65"/>
      <c r="AE32" s="64"/>
      <c r="AF32" s="64"/>
      <c r="AG32" s="136"/>
      <c r="AH32" s="136"/>
      <c r="AI32" s="136"/>
      <c r="AJ32" s="135"/>
      <c r="AK32" s="59" t="s">
        <v>128</v>
      </c>
      <c r="AL32" s="59"/>
      <c r="AM32" s="65"/>
      <c r="AN32" s="65"/>
      <c r="AO32" s="65"/>
      <c r="AP32" s="65"/>
      <c r="AQ32" s="22">
        <f t="shared" si="9"/>
        <v>2</v>
      </c>
      <c r="AR32" s="41">
        <f>34*2</f>
        <v>68</v>
      </c>
      <c r="AS32" s="148">
        <f t="shared" si="7"/>
        <v>2.9411764705882353E-2</v>
      </c>
    </row>
    <row r="33" spans="1:45" s="17" customFormat="1" ht="27" customHeight="1" x14ac:dyDescent="0.2">
      <c r="A33" s="62"/>
      <c r="B33" s="69"/>
      <c r="C33" s="69"/>
      <c r="D33" s="69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2"/>
      <c r="AN33" s="62"/>
      <c r="AO33" s="62"/>
      <c r="AP33" s="62"/>
      <c r="AQ33" s="62"/>
      <c r="AR33" s="62"/>
      <c r="AS33" s="149"/>
    </row>
    <row r="34" spans="1:45" s="17" customFormat="1" ht="32.25" customHeight="1" x14ac:dyDescent="0.2">
      <c r="A34" s="110" t="s">
        <v>22</v>
      </c>
      <c r="B34" s="110"/>
      <c r="C34" s="110"/>
      <c r="D34" s="110"/>
      <c r="E34" s="93" t="s">
        <v>38</v>
      </c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5"/>
      <c r="AQ34" s="96" t="s">
        <v>19</v>
      </c>
      <c r="AR34" s="96" t="s">
        <v>21</v>
      </c>
      <c r="AS34" s="147" t="s">
        <v>20</v>
      </c>
    </row>
    <row r="35" spans="1:45" s="2" customFormat="1" x14ac:dyDescent="0.2">
      <c r="A35" s="97" t="s">
        <v>0</v>
      </c>
      <c r="B35" s="98"/>
      <c r="C35" s="90" t="s">
        <v>59</v>
      </c>
      <c r="D35" s="53" t="s">
        <v>17</v>
      </c>
      <c r="E35" s="86" t="s">
        <v>1</v>
      </c>
      <c r="F35" s="86"/>
      <c r="G35" s="86"/>
      <c r="H35" s="86"/>
      <c r="I35" s="86" t="s">
        <v>2</v>
      </c>
      <c r="J35" s="86"/>
      <c r="K35" s="86"/>
      <c r="L35" s="86"/>
      <c r="M35" s="86" t="s">
        <v>3</v>
      </c>
      <c r="N35" s="86"/>
      <c r="O35" s="86"/>
      <c r="P35" s="86"/>
      <c r="Q35" s="86" t="s">
        <v>4</v>
      </c>
      <c r="R35" s="86"/>
      <c r="S35" s="86"/>
      <c r="T35" s="86"/>
      <c r="U35" s="86" t="s">
        <v>5</v>
      </c>
      <c r="V35" s="86"/>
      <c r="W35" s="86"/>
      <c r="X35" s="86" t="s">
        <v>6</v>
      </c>
      <c r="Y35" s="86"/>
      <c r="Z35" s="86"/>
      <c r="AA35" s="86"/>
      <c r="AB35" s="86" t="s">
        <v>7</v>
      </c>
      <c r="AC35" s="86"/>
      <c r="AD35" s="86"/>
      <c r="AE35" s="86" t="s">
        <v>8</v>
      </c>
      <c r="AF35" s="86"/>
      <c r="AG35" s="86"/>
      <c r="AH35" s="86"/>
      <c r="AI35" s="86"/>
      <c r="AJ35" s="86" t="s">
        <v>9</v>
      </c>
      <c r="AK35" s="86"/>
      <c r="AL35" s="86"/>
      <c r="AM35" s="86" t="s">
        <v>10</v>
      </c>
      <c r="AN35" s="86"/>
      <c r="AO35" s="86"/>
      <c r="AP35" s="86"/>
      <c r="AQ35" s="96"/>
      <c r="AR35" s="96"/>
      <c r="AS35" s="147"/>
    </row>
    <row r="36" spans="1:45" s="2" customFormat="1" ht="16.5" customHeight="1" x14ac:dyDescent="0.2">
      <c r="A36" s="99"/>
      <c r="B36" s="100"/>
      <c r="C36" s="91"/>
      <c r="D36" s="53" t="s">
        <v>18</v>
      </c>
      <c r="E36" s="23">
        <v>1</v>
      </c>
      <c r="F36" s="23">
        <v>2</v>
      </c>
      <c r="G36" s="23">
        <v>3</v>
      </c>
      <c r="H36" s="23">
        <v>4</v>
      </c>
      <c r="I36" s="23">
        <v>5</v>
      </c>
      <c r="J36" s="23">
        <v>6</v>
      </c>
      <c r="K36" s="23">
        <v>7</v>
      </c>
      <c r="L36" s="23">
        <v>8</v>
      </c>
      <c r="M36" s="23">
        <v>9</v>
      </c>
      <c r="N36" s="23">
        <v>10</v>
      </c>
      <c r="O36" s="23">
        <v>11</v>
      </c>
      <c r="P36" s="23">
        <v>12</v>
      </c>
      <c r="Q36" s="23">
        <v>13</v>
      </c>
      <c r="R36" s="23">
        <v>14</v>
      </c>
      <c r="S36" s="23">
        <v>15</v>
      </c>
      <c r="T36" s="23">
        <v>16</v>
      </c>
      <c r="U36" s="23">
        <v>17</v>
      </c>
      <c r="V36" s="23">
        <v>18</v>
      </c>
      <c r="W36" s="23">
        <v>19</v>
      </c>
      <c r="X36" s="23">
        <v>20</v>
      </c>
      <c r="Y36" s="23">
        <v>21</v>
      </c>
      <c r="Z36" s="23">
        <v>22</v>
      </c>
      <c r="AA36" s="23">
        <v>23</v>
      </c>
      <c r="AB36" s="23">
        <v>24</v>
      </c>
      <c r="AC36" s="23">
        <v>25</v>
      </c>
      <c r="AD36" s="23">
        <v>26</v>
      </c>
      <c r="AE36" s="23">
        <v>27</v>
      </c>
      <c r="AF36" s="23">
        <v>28</v>
      </c>
      <c r="AG36" s="23">
        <v>29</v>
      </c>
      <c r="AH36" s="23">
        <v>30</v>
      </c>
      <c r="AI36" s="23">
        <v>31</v>
      </c>
      <c r="AJ36" s="23">
        <v>32</v>
      </c>
      <c r="AK36" s="23">
        <v>33</v>
      </c>
      <c r="AL36" s="23">
        <v>34</v>
      </c>
      <c r="AM36" s="23">
        <v>35</v>
      </c>
      <c r="AN36" s="23">
        <v>36</v>
      </c>
      <c r="AO36" s="23">
        <v>37</v>
      </c>
      <c r="AP36" s="23">
        <v>38</v>
      </c>
      <c r="AQ36" s="96"/>
      <c r="AR36" s="96"/>
      <c r="AS36" s="147"/>
    </row>
    <row r="37" spans="1:45" s="3" customFormat="1" ht="11.25" customHeight="1" x14ac:dyDescent="0.2">
      <c r="A37" s="121" t="s">
        <v>24</v>
      </c>
      <c r="B37" s="54" t="s">
        <v>12</v>
      </c>
      <c r="C37" s="55">
        <v>3</v>
      </c>
      <c r="D37" s="63"/>
      <c r="E37" s="64"/>
      <c r="F37" s="65"/>
      <c r="G37" s="65" t="s">
        <v>139</v>
      </c>
      <c r="H37" s="65"/>
      <c r="I37" s="65"/>
      <c r="J37" s="65"/>
      <c r="K37" s="65" t="s">
        <v>131</v>
      </c>
      <c r="L37" s="65"/>
      <c r="M37" s="65"/>
      <c r="N37" s="65"/>
      <c r="O37" s="65"/>
      <c r="P37" s="65" t="s">
        <v>118</v>
      </c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135"/>
      <c r="AH37" s="135"/>
      <c r="AI37" s="135"/>
      <c r="AJ37" s="135"/>
      <c r="AK37" s="64"/>
      <c r="AL37" s="64"/>
      <c r="AM37" s="65"/>
      <c r="AN37" s="65"/>
      <c r="AO37" s="65"/>
      <c r="AP37" s="65"/>
      <c r="AQ37" s="22">
        <f>COUNTA(E37:AP37)</f>
        <v>3</v>
      </c>
      <c r="AR37" s="41">
        <f>34*5</f>
        <v>170</v>
      </c>
      <c r="AS37" s="148">
        <f>AQ37/AR37</f>
        <v>1.7647058823529412E-2</v>
      </c>
    </row>
    <row r="38" spans="1:45" s="3" customFormat="1" ht="15" customHeight="1" x14ac:dyDescent="0.2">
      <c r="A38" s="122"/>
      <c r="B38" s="54" t="s">
        <v>11</v>
      </c>
      <c r="C38" s="55">
        <v>3</v>
      </c>
      <c r="D38" s="63"/>
      <c r="E38" s="64"/>
      <c r="F38" s="65"/>
      <c r="G38" s="65" t="s">
        <v>139</v>
      </c>
      <c r="H38" s="65"/>
      <c r="I38" s="65"/>
      <c r="J38" s="65" t="s">
        <v>118</v>
      </c>
      <c r="K38" s="65"/>
      <c r="L38" s="65"/>
      <c r="M38" s="65" t="s">
        <v>118</v>
      </c>
      <c r="N38" s="65"/>
      <c r="O38" s="65"/>
      <c r="P38" s="65"/>
      <c r="Q38" s="64"/>
      <c r="R38" s="59"/>
      <c r="S38" s="59"/>
      <c r="T38" s="59" t="s">
        <v>118</v>
      </c>
      <c r="U38" s="64"/>
      <c r="V38" s="59"/>
      <c r="W38" s="59"/>
      <c r="X38" s="64"/>
      <c r="Y38" s="59"/>
      <c r="Z38" s="59"/>
      <c r="AA38" s="59"/>
      <c r="AB38" s="64"/>
      <c r="AC38" s="59"/>
      <c r="AD38" s="59"/>
      <c r="AE38" s="64"/>
      <c r="AF38" s="64"/>
      <c r="AG38" s="136"/>
      <c r="AH38" s="136"/>
      <c r="AI38" s="136"/>
      <c r="AJ38" s="135"/>
      <c r="AK38" s="59"/>
      <c r="AL38" s="59"/>
      <c r="AM38" s="65"/>
      <c r="AN38" s="65"/>
      <c r="AO38" s="65"/>
      <c r="AP38" s="65"/>
      <c r="AQ38" s="22">
        <f t="shared" ref="AQ38" si="12">COUNTA(E38:AP38)</f>
        <v>4</v>
      </c>
      <c r="AR38" s="41">
        <f>34*4</f>
        <v>136</v>
      </c>
      <c r="AS38" s="148">
        <f t="shared" ref="AS38:AS45" si="13">AQ38/AR38</f>
        <v>2.9411764705882353E-2</v>
      </c>
    </row>
    <row r="39" spans="1:45" s="3" customFormat="1" ht="12.75" customHeight="1" x14ac:dyDescent="0.2">
      <c r="A39" s="122"/>
      <c r="B39" s="54" t="s">
        <v>15</v>
      </c>
      <c r="C39" s="55">
        <v>3</v>
      </c>
      <c r="D39" s="63"/>
      <c r="E39" s="64"/>
      <c r="F39" s="64"/>
      <c r="G39" s="64"/>
      <c r="H39" s="59"/>
      <c r="I39" s="66" t="s">
        <v>119</v>
      </c>
      <c r="J39" s="64"/>
      <c r="K39" s="64"/>
      <c r="L39" s="64"/>
      <c r="M39" s="64"/>
      <c r="N39" s="64"/>
      <c r="O39" s="64" t="s">
        <v>119</v>
      </c>
      <c r="P39" s="64"/>
      <c r="Q39" s="64"/>
      <c r="R39" s="59"/>
      <c r="S39" s="59" t="s">
        <v>119</v>
      </c>
      <c r="T39" s="59"/>
      <c r="U39" s="64"/>
      <c r="V39" s="59"/>
      <c r="W39" s="59"/>
      <c r="X39" s="64"/>
      <c r="Y39" s="59"/>
      <c r="Z39" s="59"/>
      <c r="AA39" s="59"/>
      <c r="AB39" s="59"/>
      <c r="AC39" s="59"/>
      <c r="AD39" s="64"/>
      <c r="AE39" s="64"/>
      <c r="AF39" s="64"/>
      <c r="AG39" s="135"/>
      <c r="AH39" s="137"/>
      <c r="AI39" s="137"/>
      <c r="AJ39" s="137"/>
      <c r="AK39" s="59"/>
      <c r="AL39" s="59"/>
      <c r="AM39" s="65"/>
      <c r="AN39" s="65"/>
      <c r="AO39" s="65"/>
      <c r="AP39" s="65"/>
      <c r="AQ39" s="22">
        <f>COUNTA(E39:AP39)</f>
        <v>3</v>
      </c>
      <c r="AR39" s="41">
        <f t="shared" ref="AR39" si="14">34*4</f>
        <v>136</v>
      </c>
      <c r="AS39" s="148">
        <f t="shared" si="13"/>
        <v>2.2058823529411766E-2</v>
      </c>
    </row>
    <row r="40" spans="1:45" ht="12.75" customHeight="1" x14ac:dyDescent="0.2">
      <c r="A40" s="122"/>
      <c r="B40" s="54" t="s">
        <v>16</v>
      </c>
      <c r="C40" s="55">
        <v>3</v>
      </c>
      <c r="D40" s="63"/>
      <c r="E40" s="64"/>
      <c r="F40" s="59"/>
      <c r="G40" s="59"/>
      <c r="H40" s="59" t="s">
        <v>133</v>
      </c>
      <c r="I40" s="64"/>
      <c r="J40" s="59"/>
      <c r="K40" s="59"/>
      <c r="L40" s="59" t="s">
        <v>119</v>
      </c>
      <c r="M40" s="64"/>
      <c r="N40" s="59"/>
      <c r="O40" s="59"/>
      <c r="P40" s="59" t="s">
        <v>119</v>
      </c>
      <c r="Q40" s="59"/>
      <c r="R40" s="59"/>
      <c r="S40" s="59"/>
      <c r="T40" s="59"/>
      <c r="U40" s="64"/>
      <c r="V40" s="59"/>
      <c r="W40" s="59"/>
      <c r="X40" s="64"/>
      <c r="Y40" s="59"/>
      <c r="Z40" s="59"/>
      <c r="AA40" s="59"/>
      <c r="AB40" s="59"/>
      <c r="AC40" s="59"/>
      <c r="AD40" s="59"/>
      <c r="AE40" s="64"/>
      <c r="AF40" s="64"/>
      <c r="AG40" s="137"/>
      <c r="AH40" s="137"/>
      <c r="AI40" s="137"/>
      <c r="AJ40" s="137"/>
      <c r="AK40" s="59"/>
      <c r="AL40" s="59"/>
      <c r="AM40" s="65"/>
      <c r="AN40" s="65"/>
      <c r="AO40" s="65"/>
      <c r="AP40" s="65"/>
      <c r="AQ40" s="22">
        <f t="shared" ref="AQ40:AQ45" si="15">COUNTA(E40:AP40)</f>
        <v>3</v>
      </c>
      <c r="AR40" s="41">
        <f>34*2</f>
        <v>68</v>
      </c>
      <c r="AS40" s="148">
        <f t="shared" si="13"/>
        <v>4.4117647058823532E-2</v>
      </c>
    </row>
    <row r="41" spans="1:45" ht="12.75" customHeight="1" x14ac:dyDescent="0.2">
      <c r="A41" s="122"/>
      <c r="B41" s="67" t="s">
        <v>110</v>
      </c>
      <c r="C41" s="55">
        <v>3</v>
      </c>
      <c r="D41" s="63"/>
      <c r="E41" s="64"/>
      <c r="F41" s="59"/>
      <c r="G41" s="59"/>
      <c r="H41" s="59" t="s">
        <v>129</v>
      </c>
      <c r="I41" s="64"/>
      <c r="J41" s="59"/>
      <c r="K41" s="59"/>
      <c r="L41" s="59"/>
      <c r="M41" s="64"/>
      <c r="N41" s="59" t="s">
        <v>129</v>
      </c>
      <c r="O41" s="59"/>
      <c r="P41" s="59"/>
      <c r="Q41" s="64"/>
      <c r="R41" s="59"/>
      <c r="S41" s="59" t="s">
        <v>130</v>
      </c>
      <c r="T41" s="59"/>
      <c r="U41" s="64"/>
      <c r="V41" s="59"/>
      <c r="W41" s="59"/>
      <c r="X41" s="64"/>
      <c r="Y41" s="59"/>
      <c r="Z41" s="59" t="s">
        <v>129</v>
      </c>
      <c r="AA41" s="59"/>
      <c r="AB41" s="64"/>
      <c r="AC41" s="59"/>
      <c r="AD41" s="65"/>
      <c r="AE41" s="64"/>
      <c r="AF41" s="64" t="s">
        <v>129</v>
      </c>
      <c r="AG41" s="136"/>
      <c r="AH41" s="136"/>
      <c r="AI41" s="137"/>
      <c r="AJ41" s="135" t="s">
        <v>130</v>
      </c>
      <c r="AK41" s="59"/>
      <c r="AL41" s="59"/>
      <c r="AM41" s="65"/>
      <c r="AN41" s="65"/>
      <c r="AO41" s="65"/>
      <c r="AP41" s="65"/>
      <c r="AQ41" s="22">
        <f t="shared" si="15"/>
        <v>6</v>
      </c>
      <c r="AR41" s="41">
        <f t="shared" ref="AR41" si="16">34*2</f>
        <v>68</v>
      </c>
      <c r="AS41" s="148">
        <f t="shared" si="13"/>
        <v>8.8235294117647065E-2</v>
      </c>
    </row>
    <row r="42" spans="1:45" ht="12.75" customHeight="1" x14ac:dyDescent="0.2">
      <c r="A42" s="122"/>
      <c r="B42" s="54" t="s">
        <v>51</v>
      </c>
      <c r="C42" s="55">
        <v>3</v>
      </c>
      <c r="D42" s="63"/>
      <c r="E42" s="64"/>
      <c r="F42" s="59"/>
      <c r="G42" s="59"/>
      <c r="H42" s="59"/>
      <c r="I42" s="64"/>
      <c r="J42" s="59"/>
      <c r="K42" s="59"/>
      <c r="L42" s="59"/>
      <c r="M42" s="64"/>
      <c r="N42" s="59"/>
      <c r="O42" s="59"/>
      <c r="P42" s="59"/>
      <c r="Q42" s="64"/>
      <c r="R42" s="59"/>
      <c r="S42" s="59"/>
      <c r="T42" s="59" t="s">
        <v>126</v>
      </c>
      <c r="U42" s="64"/>
      <c r="V42" s="59"/>
      <c r="W42" s="59"/>
      <c r="X42" s="64"/>
      <c r="Y42" s="59"/>
      <c r="Z42" s="59"/>
      <c r="AA42" s="65"/>
      <c r="AB42" s="64"/>
      <c r="AC42" s="59"/>
      <c r="AD42" s="59"/>
      <c r="AE42" s="64"/>
      <c r="AF42" s="64"/>
      <c r="AG42" s="136"/>
      <c r="AH42" s="136" t="s">
        <v>127</v>
      </c>
      <c r="AI42" s="136"/>
      <c r="AJ42" s="137"/>
      <c r="AK42" s="59"/>
      <c r="AL42" s="59"/>
      <c r="AM42" s="65"/>
      <c r="AN42" s="65"/>
      <c r="AO42" s="65"/>
      <c r="AP42" s="65"/>
      <c r="AQ42" s="22">
        <f t="shared" si="15"/>
        <v>2</v>
      </c>
      <c r="AR42" s="41">
        <f>34*1</f>
        <v>34</v>
      </c>
      <c r="AS42" s="148">
        <f t="shared" si="13"/>
        <v>5.8823529411764705E-2</v>
      </c>
    </row>
    <row r="43" spans="1:45" ht="12.75" customHeight="1" x14ac:dyDescent="0.2">
      <c r="A43" s="122"/>
      <c r="B43" s="54" t="s">
        <v>52</v>
      </c>
      <c r="C43" s="55">
        <v>3</v>
      </c>
      <c r="D43" s="68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 t="s">
        <v>134</v>
      </c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135"/>
      <c r="AH43" s="135" t="s">
        <v>126</v>
      </c>
      <c r="AI43" s="135"/>
      <c r="AJ43" s="135"/>
      <c r="AK43" s="64"/>
      <c r="AL43" s="64"/>
      <c r="AM43" s="64"/>
      <c r="AN43" s="64"/>
      <c r="AO43" s="64"/>
      <c r="AP43" s="64"/>
      <c r="AQ43" s="22">
        <f t="shared" si="15"/>
        <v>2</v>
      </c>
      <c r="AR43" s="41">
        <f t="shared" ref="AR43:AR44" si="17">34*1</f>
        <v>34</v>
      </c>
      <c r="AS43" s="148">
        <f t="shared" si="13"/>
        <v>5.8823529411764705E-2</v>
      </c>
    </row>
    <row r="44" spans="1:45" s="2" customFormat="1" ht="15" customHeight="1" x14ac:dyDescent="0.2">
      <c r="A44" s="122"/>
      <c r="B44" s="54" t="s">
        <v>53</v>
      </c>
      <c r="C44" s="55">
        <v>3</v>
      </c>
      <c r="D44" s="63"/>
      <c r="E44" s="64"/>
      <c r="F44" s="64"/>
      <c r="G44" s="64"/>
      <c r="H44" s="59"/>
      <c r="I44" s="66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 t="s">
        <v>126</v>
      </c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135"/>
      <c r="AH44" s="135"/>
      <c r="AI44" s="137" t="s">
        <v>126</v>
      </c>
      <c r="AJ44" s="135"/>
      <c r="AK44" s="64"/>
      <c r="AL44" s="64"/>
      <c r="AM44" s="65"/>
      <c r="AN44" s="65"/>
      <c r="AO44" s="65"/>
      <c r="AP44" s="65"/>
      <c r="AQ44" s="22">
        <f t="shared" si="15"/>
        <v>2</v>
      </c>
      <c r="AR44" s="41">
        <f t="shared" si="17"/>
        <v>34</v>
      </c>
      <c r="AS44" s="148">
        <f t="shared" si="13"/>
        <v>5.8823529411764705E-2</v>
      </c>
    </row>
    <row r="45" spans="1:45" s="3" customFormat="1" ht="15" customHeight="1" x14ac:dyDescent="0.2">
      <c r="A45" s="122"/>
      <c r="B45" s="23" t="s">
        <v>69</v>
      </c>
      <c r="C45" s="55">
        <v>3</v>
      </c>
      <c r="D45" s="63"/>
      <c r="E45" s="64"/>
      <c r="F45" s="59"/>
      <c r="G45" s="59"/>
      <c r="H45" s="65" t="s">
        <v>128</v>
      </c>
      <c r="I45" s="59"/>
      <c r="J45" s="59"/>
      <c r="K45" s="59"/>
      <c r="L45" s="59"/>
      <c r="M45" s="64"/>
      <c r="N45" s="59"/>
      <c r="O45" s="59"/>
      <c r="P45" s="59"/>
      <c r="Q45" s="64"/>
      <c r="R45" s="59"/>
      <c r="S45" s="59"/>
      <c r="T45" s="59"/>
      <c r="U45" s="64"/>
      <c r="V45" s="59"/>
      <c r="W45" s="59"/>
      <c r="X45" s="64"/>
      <c r="Y45" s="59"/>
      <c r="Z45" s="59"/>
      <c r="AA45" s="59"/>
      <c r="AB45" s="65"/>
      <c r="AC45" s="65"/>
      <c r="AD45" s="65"/>
      <c r="AE45" s="64"/>
      <c r="AF45" s="64"/>
      <c r="AG45" s="136"/>
      <c r="AH45" s="136"/>
      <c r="AI45" s="136"/>
      <c r="AJ45" s="135"/>
      <c r="AK45" s="59" t="s">
        <v>128</v>
      </c>
      <c r="AL45" s="59"/>
      <c r="AM45" s="65"/>
      <c r="AN45" s="65"/>
      <c r="AO45" s="65"/>
      <c r="AP45" s="65"/>
      <c r="AQ45" s="22">
        <f t="shared" si="15"/>
        <v>2</v>
      </c>
      <c r="AR45" s="41">
        <f>34*2</f>
        <v>68</v>
      </c>
      <c r="AS45" s="148">
        <f t="shared" si="13"/>
        <v>2.9411764705882353E-2</v>
      </c>
    </row>
    <row r="46" spans="1:45" s="3" customFormat="1" ht="20.25" customHeight="1" x14ac:dyDescent="0.2">
      <c r="A46" s="62"/>
      <c r="B46" s="69"/>
      <c r="C46" s="69"/>
      <c r="D46" s="69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  <c r="AN46" s="62"/>
      <c r="AO46" s="62"/>
      <c r="AP46" s="62"/>
      <c r="AQ46" s="62"/>
      <c r="AR46" s="62"/>
      <c r="AS46" s="149"/>
    </row>
    <row r="47" spans="1:45" s="18" customFormat="1" ht="29.25" customHeight="1" x14ac:dyDescent="0.2">
      <c r="A47" s="110" t="s">
        <v>23</v>
      </c>
      <c r="B47" s="110"/>
      <c r="C47" s="110"/>
      <c r="D47" s="110"/>
      <c r="E47" s="93" t="s">
        <v>38</v>
      </c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5"/>
      <c r="AQ47" s="96" t="s">
        <v>19</v>
      </c>
      <c r="AR47" s="96" t="s">
        <v>21</v>
      </c>
      <c r="AS47" s="147" t="s">
        <v>20</v>
      </c>
    </row>
    <row r="48" spans="1:45" s="18" customFormat="1" ht="12" x14ac:dyDescent="0.2">
      <c r="A48" s="97" t="s">
        <v>0</v>
      </c>
      <c r="B48" s="98"/>
      <c r="C48" s="90" t="s">
        <v>59</v>
      </c>
      <c r="D48" s="53" t="s">
        <v>17</v>
      </c>
      <c r="E48" s="86" t="s">
        <v>1</v>
      </c>
      <c r="F48" s="86"/>
      <c r="G48" s="86"/>
      <c r="H48" s="86"/>
      <c r="I48" s="86" t="s">
        <v>2</v>
      </c>
      <c r="J48" s="86"/>
      <c r="K48" s="86"/>
      <c r="L48" s="86"/>
      <c r="M48" s="86" t="s">
        <v>3</v>
      </c>
      <c r="N48" s="86"/>
      <c r="O48" s="86"/>
      <c r="P48" s="86"/>
      <c r="Q48" s="86" t="s">
        <v>4</v>
      </c>
      <c r="R48" s="86"/>
      <c r="S48" s="86"/>
      <c r="T48" s="86"/>
      <c r="U48" s="86" t="s">
        <v>5</v>
      </c>
      <c r="V48" s="86"/>
      <c r="W48" s="86"/>
      <c r="X48" s="86" t="s">
        <v>6</v>
      </c>
      <c r="Y48" s="86"/>
      <c r="Z48" s="86"/>
      <c r="AA48" s="86"/>
      <c r="AB48" s="86" t="s">
        <v>7</v>
      </c>
      <c r="AC48" s="86"/>
      <c r="AD48" s="86"/>
      <c r="AE48" s="86" t="s">
        <v>8</v>
      </c>
      <c r="AF48" s="86"/>
      <c r="AG48" s="86"/>
      <c r="AH48" s="86"/>
      <c r="AI48" s="86"/>
      <c r="AJ48" s="86" t="s">
        <v>9</v>
      </c>
      <c r="AK48" s="86"/>
      <c r="AL48" s="86"/>
      <c r="AM48" s="86" t="s">
        <v>10</v>
      </c>
      <c r="AN48" s="86"/>
      <c r="AO48" s="86"/>
      <c r="AP48" s="86"/>
      <c r="AQ48" s="96"/>
      <c r="AR48" s="96"/>
      <c r="AS48" s="147"/>
    </row>
    <row r="49" spans="1:45" s="18" customFormat="1" ht="12" x14ac:dyDescent="0.2">
      <c r="A49" s="99"/>
      <c r="B49" s="100"/>
      <c r="C49" s="91"/>
      <c r="D49" s="53" t="s">
        <v>18</v>
      </c>
      <c r="E49" s="23">
        <v>1</v>
      </c>
      <c r="F49" s="23">
        <v>2</v>
      </c>
      <c r="G49" s="23">
        <v>3</v>
      </c>
      <c r="H49" s="23">
        <v>4</v>
      </c>
      <c r="I49" s="23">
        <v>5</v>
      </c>
      <c r="J49" s="23">
        <v>6</v>
      </c>
      <c r="K49" s="23">
        <v>7</v>
      </c>
      <c r="L49" s="23">
        <v>8</v>
      </c>
      <c r="M49" s="23">
        <v>9</v>
      </c>
      <c r="N49" s="23">
        <v>10</v>
      </c>
      <c r="O49" s="23">
        <v>11</v>
      </c>
      <c r="P49" s="23">
        <v>12</v>
      </c>
      <c r="Q49" s="23">
        <v>13</v>
      </c>
      <c r="R49" s="23">
        <v>14</v>
      </c>
      <c r="S49" s="23">
        <v>15</v>
      </c>
      <c r="T49" s="23">
        <v>16</v>
      </c>
      <c r="U49" s="23">
        <v>17</v>
      </c>
      <c r="V49" s="23">
        <v>18</v>
      </c>
      <c r="W49" s="23">
        <v>19</v>
      </c>
      <c r="X49" s="23">
        <v>20</v>
      </c>
      <c r="Y49" s="23">
        <v>21</v>
      </c>
      <c r="Z49" s="23">
        <v>22</v>
      </c>
      <c r="AA49" s="23">
        <v>23</v>
      </c>
      <c r="AB49" s="23">
        <v>24</v>
      </c>
      <c r="AC49" s="23">
        <v>25</v>
      </c>
      <c r="AD49" s="23">
        <v>26</v>
      </c>
      <c r="AE49" s="23">
        <v>27</v>
      </c>
      <c r="AF49" s="23">
        <v>28</v>
      </c>
      <c r="AG49" s="23">
        <v>29</v>
      </c>
      <c r="AH49" s="23">
        <v>30</v>
      </c>
      <c r="AI49" s="23">
        <v>31</v>
      </c>
      <c r="AJ49" s="23">
        <v>32</v>
      </c>
      <c r="AK49" s="23">
        <v>33</v>
      </c>
      <c r="AL49" s="23">
        <v>34</v>
      </c>
      <c r="AM49" s="23">
        <v>35</v>
      </c>
      <c r="AN49" s="23">
        <v>36</v>
      </c>
      <c r="AO49" s="23">
        <v>37</v>
      </c>
      <c r="AP49" s="23">
        <v>38</v>
      </c>
      <c r="AQ49" s="96"/>
      <c r="AR49" s="96"/>
      <c r="AS49" s="147"/>
    </row>
    <row r="50" spans="1:45" ht="12.75" customHeight="1" x14ac:dyDescent="0.2">
      <c r="A50" s="106" t="s">
        <v>24</v>
      </c>
      <c r="B50" s="54" t="s">
        <v>12</v>
      </c>
      <c r="C50" s="55">
        <v>4</v>
      </c>
      <c r="D50" s="57"/>
      <c r="E50" s="58"/>
      <c r="F50" s="59"/>
      <c r="G50" s="59"/>
      <c r="H50" s="59" t="s">
        <v>131</v>
      </c>
      <c r="I50" s="59"/>
      <c r="J50" s="59" t="s">
        <v>140</v>
      </c>
      <c r="K50" s="59"/>
      <c r="L50" s="59" t="s">
        <v>119</v>
      </c>
      <c r="M50" s="59"/>
      <c r="N50" s="59"/>
      <c r="O50" s="59"/>
      <c r="P50" s="59"/>
      <c r="Q50" s="59"/>
      <c r="R50" s="59"/>
      <c r="S50" s="59"/>
      <c r="T50" s="59" t="s">
        <v>131</v>
      </c>
      <c r="U50" s="59"/>
      <c r="V50" s="59"/>
      <c r="W50" s="59"/>
      <c r="X50" s="59"/>
      <c r="Y50" s="59"/>
      <c r="Z50" s="59"/>
      <c r="AA50" s="59"/>
      <c r="AB50" s="59"/>
      <c r="AC50" s="59"/>
      <c r="AD50" s="59" t="s">
        <v>122</v>
      </c>
      <c r="AE50" s="59"/>
      <c r="AF50" s="59"/>
      <c r="AG50" s="136"/>
      <c r="AH50" s="136"/>
      <c r="AI50" s="136"/>
      <c r="AJ50" s="136"/>
      <c r="AK50" s="59"/>
      <c r="AL50" s="59"/>
      <c r="AM50" s="70"/>
      <c r="AN50" s="60"/>
      <c r="AO50" s="60"/>
      <c r="AP50" s="60"/>
      <c r="AQ50" s="60">
        <f>COUNTA(E50:AP50)</f>
        <v>5</v>
      </c>
      <c r="AR50" s="71">
        <f>34*5</f>
        <v>170</v>
      </c>
      <c r="AS50" s="150">
        <f t="shared" ref="AS50:AS59" si="18">AQ50/AR50</f>
        <v>2.9411764705882353E-2</v>
      </c>
    </row>
    <row r="51" spans="1:45" ht="12.75" customHeight="1" x14ac:dyDescent="0.2">
      <c r="A51" s="106"/>
      <c r="B51" s="54" t="s">
        <v>11</v>
      </c>
      <c r="C51" s="23">
        <v>4</v>
      </c>
      <c r="D51" s="57"/>
      <c r="E51" s="58"/>
      <c r="F51" s="59"/>
      <c r="G51" s="59" t="s">
        <v>139</v>
      </c>
      <c r="H51" s="59"/>
      <c r="I51" s="59"/>
      <c r="J51" s="59" t="s">
        <v>119</v>
      </c>
      <c r="K51" s="59"/>
      <c r="L51" s="59" t="s">
        <v>118</v>
      </c>
      <c r="M51" s="59"/>
      <c r="N51" s="59"/>
      <c r="O51" s="59"/>
      <c r="P51" s="59"/>
      <c r="Q51" s="59" t="s">
        <v>119</v>
      </c>
      <c r="R51" s="59"/>
      <c r="S51" s="59"/>
      <c r="T51" s="59" t="s">
        <v>118</v>
      </c>
      <c r="U51" s="59"/>
      <c r="V51" s="59"/>
      <c r="W51" s="59"/>
      <c r="X51" s="59"/>
      <c r="Y51" s="59"/>
      <c r="Z51" s="59"/>
      <c r="AA51" s="59"/>
      <c r="AB51" s="59"/>
      <c r="AC51" s="59"/>
      <c r="AD51" s="59" t="s">
        <v>122</v>
      </c>
      <c r="AE51" s="59"/>
      <c r="AF51" s="59"/>
      <c r="AG51" s="136"/>
      <c r="AH51" s="136"/>
      <c r="AI51" s="136"/>
      <c r="AJ51" s="136"/>
      <c r="AK51" s="59"/>
      <c r="AL51" s="59"/>
      <c r="AM51" s="70"/>
      <c r="AN51" s="60"/>
      <c r="AO51" s="60"/>
      <c r="AP51" s="60"/>
      <c r="AQ51" s="60">
        <f t="shared" ref="AQ51:AQ59" si="19">COUNTA(E51:AP51)</f>
        <v>6</v>
      </c>
      <c r="AR51" s="71">
        <f>34*4</f>
        <v>136</v>
      </c>
      <c r="AS51" s="150">
        <f t="shared" si="18"/>
        <v>4.4117647058823532E-2</v>
      </c>
    </row>
    <row r="52" spans="1:45" ht="12.75" customHeight="1" x14ac:dyDescent="0.2">
      <c r="A52" s="106"/>
      <c r="B52" s="54" t="s">
        <v>15</v>
      </c>
      <c r="C52" s="23">
        <v>4</v>
      </c>
      <c r="D52" s="57"/>
      <c r="E52" s="58"/>
      <c r="F52" s="59"/>
      <c r="G52" s="59"/>
      <c r="H52" s="59" t="s">
        <v>119</v>
      </c>
      <c r="I52" s="59"/>
      <c r="J52" s="59"/>
      <c r="K52" s="59"/>
      <c r="L52" s="59"/>
      <c r="M52" s="59"/>
      <c r="N52" s="59" t="s">
        <v>119</v>
      </c>
      <c r="O52" s="59"/>
      <c r="P52" s="59"/>
      <c r="Q52" s="59"/>
      <c r="R52" s="59"/>
      <c r="S52" s="59" t="s">
        <v>119</v>
      </c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 t="s">
        <v>122</v>
      </c>
      <c r="AE52" s="59"/>
      <c r="AF52" s="59"/>
      <c r="AG52" s="136"/>
      <c r="AH52" s="136"/>
      <c r="AI52" s="136"/>
      <c r="AJ52" s="136"/>
      <c r="AK52" s="59"/>
      <c r="AL52" s="59"/>
      <c r="AM52" s="70"/>
      <c r="AN52" s="60"/>
      <c r="AO52" s="60"/>
      <c r="AP52" s="60"/>
      <c r="AQ52" s="60">
        <f t="shared" si="19"/>
        <v>4</v>
      </c>
      <c r="AR52" s="71">
        <f>34*4</f>
        <v>136</v>
      </c>
      <c r="AS52" s="150">
        <f t="shared" si="18"/>
        <v>2.9411764705882353E-2</v>
      </c>
    </row>
    <row r="53" spans="1:45" ht="12.75" customHeight="1" x14ac:dyDescent="0.2">
      <c r="A53" s="106"/>
      <c r="B53" s="23" t="s">
        <v>16</v>
      </c>
      <c r="C53" s="55">
        <v>4</v>
      </c>
      <c r="D53" s="57"/>
      <c r="E53" s="58"/>
      <c r="F53" s="59"/>
      <c r="G53" s="59"/>
      <c r="H53" s="59"/>
      <c r="I53" s="59" t="s">
        <v>119</v>
      </c>
      <c r="J53" s="59"/>
      <c r="K53" s="59"/>
      <c r="L53" s="59"/>
      <c r="M53" s="59"/>
      <c r="N53" s="59" t="s">
        <v>119</v>
      </c>
      <c r="O53" s="59"/>
      <c r="P53" s="59"/>
      <c r="Q53" s="59"/>
      <c r="R53" s="59"/>
      <c r="S53" s="59"/>
      <c r="T53" s="59" t="s">
        <v>119</v>
      </c>
      <c r="U53" s="59"/>
      <c r="V53" s="59"/>
      <c r="W53" s="59"/>
      <c r="X53" s="59"/>
      <c r="Y53" s="59"/>
      <c r="Z53" s="59"/>
      <c r="AA53" s="59"/>
      <c r="AB53" s="59"/>
      <c r="AC53" s="59"/>
      <c r="AD53" s="59" t="s">
        <v>122</v>
      </c>
      <c r="AE53" s="59"/>
      <c r="AF53" s="59"/>
      <c r="AG53" s="136"/>
      <c r="AH53" s="136"/>
      <c r="AI53" s="138"/>
      <c r="AJ53" s="138"/>
      <c r="AK53" s="59"/>
      <c r="AL53" s="59"/>
      <c r="AM53" s="70"/>
      <c r="AN53" s="60"/>
      <c r="AO53" s="60"/>
      <c r="AP53" s="60"/>
      <c r="AQ53" s="60">
        <f t="shared" si="19"/>
        <v>4</v>
      </c>
      <c r="AR53" s="71">
        <f>34*2</f>
        <v>68</v>
      </c>
      <c r="AS53" s="150">
        <f t="shared" si="18"/>
        <v>5.8823529411764705E-2</v>
      </c>
    </row>
    <row r="54" spans="1:45" x14ac:dyDescent="0.2">
      <c r="A54" s="106"/>
      <c r="B54" s="23" t="s">
        <v>110</v>
      </c>
      <c r="C54" s="55">
        <v>4</v>
      </c>
      <c r="D54" s="72"/>
      <c r="E54" s="58"/>
      <c r="F54" s="59"/>
      <c r="G54" s="59" t="s">
        <v>129</v>
      </c>
      <c r="H54" s="59"/>
      <c r="I54" s="59"/>
      <c r="J54" s="59"/>
      <c r="K54" s="59"/>
      <c r="L54" s="59"/>
      <c r="M54" s="59"/>
      <c r="N54" s="59"/>
      <c r="O54" s="59" t="s">
        <v>129</v>
      </c>
      <c r="P54" s="59"/>
      <c r="Q54" s="59"/>
      <c r="R54" s="59"/>
      <c r="S54" s="59" t="s">
        <v>130</v>
      </c>
      <c r="T54" s="59"/>
      <c r="U54" s="59"/>
      <c r="V54" s="59"/>
      <c r="W54" s="59"/>
      <c r="X54" s="59"/>
      <c r="Y54" s="59"/>
      <c r="Z54" s="59" t="s">
        <v>129</v>
      </c>
      <c r="AA54" s="59"/>
      <c r="AB54" s="59"/>
      <c r="AC54" s="59"/>
      <c r="AD54" s="59"/>
      <c r="AE54" s="59"/>
      <c r="AF54" s="59"/>
      <c r="AG54" s="136" t="s">
        <v>129</v>
      </c>
      <c r="AH54" s="136"/>
      <c r="AI54" s="138"/>
      <c r="AJ54" s="138"/>
      <c r="AK54" s="59" t="s">
        <v>129</v>
      </c>
      <c r="AL54" s="59"/>
      <c r="AM54" s="70"/>
      <c r="AN54" s="60"/>
      <c r="AO54" s="60"/>
      <c r="AP54" s="60"/>
      <c r="AQ54" s="60">
        <f t="shared" si="19"/>
        <v>6</v>
      </c>
      <c r="AR54" s="71">
        <f>34*2</f>
        <v>68</v>
      </c>
      <c r="AS54" s="150">
        <f t="shared" si="18"/>
        <v>8.8235294117647065E-2</v>
      </c>
    </row>
    <row r="55" spans="1:45" ht="38.25" customHeight="1" x14ac:dyDescent="0.2">
      <c r="A55" s="106"/>
      <c r="B55" s="23" t="s">
        <v>111</v>
      </c>
      <c r="C55" s="55">
        <v>4</v>
      </c>
      <c r="D55" s="57"/>
      <c r="E55" s="58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 t="s">
        <v>129</v>
      </c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136"/>
      <c r="AH55" s="136"/>
      <c r="AI55" s="136" t="s">
        <v>133</v>
      </c>
      <c r="AJ55" s="137"/>
      <c r="AK55" s="59"/>
      <c r="AL55" s="59"/>
      <c r="AM55" s="70"/>
      <c r="AN55" s="60"/>
      <c r="AO55" s="60"/>
      <c r="AP55" s="60"/>
      <c r="AQ55" s="60">
        <f t="shared" si="19"/>
        <v>2</v>
      </c>
      <c r="AR55" s="41">
        <f>34*1</f>
        <v>34</v>
      </c>
      <c r="AS55" s="150">
        <f t="shared" si="18"/>
        <v>5.8823529411764705E-2</v>
      </c>
    </row>
    <row r="56" spans="1:45" ht="12.75" customHeight="1" x14ac:dyDescent="0.2">
      <c r="A56" s="106"/>
      <c r="B56" s="23" t="s">
        <v>51</v>
      </c>
      <c r="C56" s="55">
        <v>4</v>
      </c>
      <c r="D56" s="72"/>
      <c r="E56" s="58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 t="s">
        <v>126</v>
      </c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136"/>
      <c r="AH56" s="136" t="s">
        <v>127</v>
      </c>
      <c r="AI56" s="137"/>
      <c r="AJ56" s="136"/>
      <c r="AK56" s="59"/>
      <c r="AL56" s="59"/>
      <c r="AM56" s="70"/>
      <c r="AN56" s="60"/>
      <c r="AO56" s="60"/>
      <c r="AP56" s="60"/>
      <c r="AQ56" s="60">
        <f t="shared" si="19"/>
        <v>2</v>
      </c>
      <c r="AR56" s="41">
        <f t="shared" ref="AR56:AR58" si="20">34*1</f>
        <v>34</v>
      </c>
      <c r="AS56" s="150">
        <f t="shared" si="18"/>
        <v>5.8823529411764705E-2</v>
      </c>
    </row>
    <row r="57" spans="1:45" ht="12.75" customHeight="1" x14ac:dyDescent="0.2">
      <c r="A57" s="106"/>
      <c r="B57" s="54" t="s">
        <v>52</v>
      </c>
      <c r="C57" s="55">
        <v>4</v>
      </c>
      <c r="D57" s="72"/>
      <c r="E57" s="58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 t="s">
        <v>134</v>
      </c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136"/>
      <c r="AH57" s="136" t="s">
        <v>126</v>
      </c>
      <c r="AI57" s="137"/>
      <c r="AJ57" s="136"/>
      <c r="AK57" s="59"/>
      <c r="AL57" s="59"/>
      <c r="AM57" s="70"/>
      <c r="AN57" s="60"/>
      <c r="AO57" s="60"/>
      <c r="AP57" s="60"/>
      <c r="AQ57" s="60">
        <f t="shared" si="19"/>
        <v>2</v>
      </c>
      <c r="AR57" s="41">
        <f t="shared" si="20"/>
        <v>34</v>
      </c>
      <c r="AS57" s="150">
        <f t="shared" si="18"/>
        <v>5.8823529411764705E-2</v>
      </c>
    </row>
    <row r="58" spans="1:45" ht="12.75" customHeight="1" x14ac:dyDescent="0.2">
      <c r="A58" s="106"/>
      <c r="B58" s="54" t="s">
        <v>53</v>
      </c>
      <c r="C58" s="55">
        <v>4</v>
      </c>
      <c r="D58" s="72"/>
      <c r="E58" s="58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136"/>
      <c r="AH58" s="136"/>
      <c r="AI58" s="137" t="s">
        <v>126</v>
      </c>
      <c r="AJ58" s="136"/>
      <c r="AK58" s="59"/>
      <c r="AL58" s="59"/>
      <c r="AM58" s="70"/>
      <c r="AN58" s="60"/>
      <c r="AO58" s="60"/>
      <c r="AP58" s="60"/>
      <c r="AQ58" s="60">
        <f t="shared" si="19"/>
        <v>1</v>
      </c>
      <c r="AR58" s="41">
        <f t="shared" si="20"/>
        <v>34</v>
      </c>
      <c r="AS58" s="150">
        <f t="shared" si="18"/>
        <v>2.9411764705882353E-2</v>
      </c>
    </row>
    <row r="59" spans="1:45" ht="12.75" customHeight="1" x14ac:dyDescent="0.2">
      <c r="A59" s="106"/>
      <c r="B59" s="23" t="s">
        <v>69</v>
      </c>
      <c r="C59" s="55">
        <v>4</v>
      </c>
      <c r="D59" s="57"/>
      <c r="E59" s="58"/>
      <c r="F59" s="59"/>
      <c r="G59" s="59"/>
      <c r="H59" s="59" t="s">
        <v>128</v>
      </c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136"/>
      <c r="AH59" s="137"/>
      <c r="AI59" s="137"/>
      <c r="AJ59" s="138"/>
      <c r="AK59" s="59" t="s">
        <v>128</v>
      </c>
      <c r="AL59" s="59"/>
      <c r="AM59" s="70"/>
      <c r="AN59" s="60"/>
      <c r="AO59" s="60"/>
      <c r="AP59" s="60"/>
      <c r="AQ59" s="60">
        <f t="shared" si="19"/>
        <v>2</v>
      </c>
      <c r="AR59" s="71">
        <f t="shared" ref="AR59" si="21">34*2</f>
        <v>68</v>
      </c>
      <c r="AS59" s="150">
        <f t="shared" si="18"/>
        <v>2.9411764705882353E-2</v>
      </c>
    </row>
    <row r="60" spans="1:45" ht="27" customHeight="1" x14ac:dyDescent="0.2">
      <c r="A60" s="62"/>
      <c r="B60" s="69"/>
      <c r="C60" s="69"/>
      <c r="D60" s="69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2"/>
      <c r="AN60" s="62"/>
      <c r="AO60" s="62"/>
      <c r="AP60" s="62"/>
      <c r="AQ60" s="62"/>
      <c r="AR60" s="62"/>
      <c r="AS60" s="149"/>
    </row>
    <row r="61" spans="1:45" s="17" customFormat="1" ht="26.25" customHeight="1" x14ac:dyDescent="0.2">
      <c r="A61" s="110" t="s">
        <v>25</v>
      </c>
      <c r="B61" s="110"/>
      <c r="C61" s="110"/>
      <c r="D61" s="110"/>
      <c r="E61" s="86" t="s">
        <v>38</v>
      </c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96" t="s">
        <v>19</v>
      </c>
      <c r="AR61" s="96" t="s">
        <v>21</v>
      </c>
      <c r="AS61" s="147" t="s">
        <v>20</v>
      </c>
    </row>
    <row r="62" spans="1:45" s="17" customFormat="1" ht="21" customHeight="1" x14ac:dyDescent="0.2">
      <c r="A62" s="86" t="s">
        <v>0</v>
      </c>
      <c r="B62" s="86"/>
      <c r="C62" s="86"/>
      <c r="D62" s="53" t="s">
        <v>17</v>
      </c>
      <c r="E62" s="86" t="s">
        <v>1</v>
      </c>
      <c r="F62" s="86"/>
      <c r="G62" s="86"/>
      <c r="H62" s="86"/>
      <c r="I62" s="86" t="s">
        <v>2</v>
      </c>
      <c r="J62" s="86"/>
      <c r="K62" s="86"/>
      <c r="L62" s="86"/>
      <c r="M62" s="86" t="s">
        <v>3</v>
      </c>
      <c r="N62" s="86"/>
      <c r="O62" s="86"/>
      <c r="P62" s="86"/>
      <c r="Q62" s="86" t="s">
        <v>4</v>
      </c>
      <c r="R62" s="86"/>
      <c r="S62" s="86"/>
      <c r="T62" s="86"/>
      <c r="U62" s="86" t="s">
        <v>5</v>
      </c>
      <c r="V62" s="86"/>
      <c r="W62" s="86"/>
      <c r="X62" s="86" t="s">
        <v>6</v>
      </c>
      <c r="Y62" s="86"/>
      <c r="Z62" s="86"/>
      <c r="AA62" s="86"/>
      <c r="AB62" s="86" t="s">
        <v>7</v>
      </c>
      <c r="AC62" s="86"/>
      <c r="AD62" s="86"/>
      <c r="AE62" s="86" t="s">
        <v>8</v>
      </c>
      <c r="AF62" s="86"/>
      <c r="AG62" s="86"/>
      <c r="AH62" s="86"/>
      <c r="AI62" s="86"/>
      <c r="AJ62" s="86" t="s">
        <v>9</v>
      </c>
      <c r="AK62" s="86"/>
      <c r="AL62" s="86"/>
      <c r="AM62" s="86" t="s">
        <v>10</v>
      </c>
      <c r="AN62" s="86"/>
      <c r="AO62" s="86"/>
      <c r="AP62" s="86"/>
      <c r="AQ62" s="96"/>
      <c r="AR62" s="96"/>
      <c r="AS62" s="147"/>
    </row>
    <row r="63" spans="1:45" s="17" customFormat="1" ht="15" customHeight="1" x14ac:dyDescent="0.2">
      <c r="A63" s="86"/>
      <c r="B63" s="86"/>
      <c r="C63" s="86"/>
      <c r="D63" s="53" t="s">
        <v>18</v>
      </c>
      <c r="E63" s="23">
        <v>1</v>
      </c>
      <c r="F63" s="23">
        <v>2</v>
      </c>
      <c r="G63" s="23">
        <v>3</v>
      </c>
      <c r="H63" s="23">
        <v>4</v>
      </c>
      <c r="I63" s="23">
        <v>5</v>
      </c>
      <c r="J63" s="23">
        <v>6</v>
      </c>
      <c r="K63" s="23">
        <v>7</v>
      </c>
      <c r="L63" s="23">
        <v>8</v>
      </c>
      <c r="M63" s="23">
        <v>9</v>
      </c>
      <c r="N63" s="23">
        <v>10</v>
      </c>
      <c r="O63" s="23">
        <v>11</v>
      </c>
      <c r="P63" s="23">
        <v>12</v>
      </c>
      <c r="Q63" s="23">
        <v>13</v>
      </c>
      <c r="R63" s="23">
        <v>14</v>
      </c>
      <c r="S63" s="23">
        <v>15</v>
      </c>
      <c r="T63" s="23">
        <v>16</v>
      </c>
      <c r="U63" s="23">
        <v>17</v>
      </c>
      <c r="V63" s="23">
        <v>18</v>
      </c>
      <c r="W63" s="23">
        <v>19</v>
      </c>
      <c r="X63" s="23">
        <v>20</v>
      </c>
      <c r="Y63" s="23">
        <v>21</v>
      </c>
      <c r="Z63" s="23">
        <v>22</v>
      </c>
      <c r="AA63" s="23">
        <v>23</v>
      </c>
      <c r="AB63" s="23">
        <v>24</v>
      </c>
      <c r="AC63" s="23">
        <v>25</v>
      </c>
      <c r="AD63" s="23">
        <v>26</v>
      </c>
      <c r="AE63" s="23">
        <v>27</v>
      </c>
      <c r="AF63" s="23">
        <v>28</v>
      </c>
      <c r="AG63" s="23">
        <v>29</v>
      </c>
      <c r="AH63" s="23">
        <v>30</v>
      </c>
      <c r="AI63" s="23">
        <v>31</v>
      </c>
      <c r="AJ63" s="23">
        <v>32</v>
      </c>
      <c r="AK63" s="23">
        <v>33</v>
      </c>
      <c r="AL63" s="23">
        <v>34</v>
      </c>
      <c r="AM63" s="23">
        <v>35</v>
      </c>
      <c r="AN63" s="23">
        <v>36</v>
      </c>
      <c r="AO63" s="23">
        <v>37</v>
      </c>
      <c r="AP63" s="23">
        <v>38</v>
      </c>
      <c r="AQ63" s="96"/>
      <c r="AR63" s="96"/>
      <c r="AS63" s="147"/>
    </row>
    <row r="64" spans="1:45" s="17" customFormat="1" ht="14.25" customHeight="1" x14ac:dyDescent="0.2">
      <c r="A64" s="106" t="s">
        <v>24</v>
      </c>
      <c r="B64" s="90" t="s">
        <v>12</v>
      </c>
      <c r="C64" s="23" t="s">
        <v>72</v>
      </c>
      <c r="D64" s="57"/>
      <c r="E64" s="58"/>
      <c r="F64" s="59" t="s">
        <v>118</v>
      </c>
      <c r="G64" s="136"/>
      <c r="H64" s="136"/>
      <c r="I64" s="58"/>
      <c r="J64" s="58"/>
      <c r="K64" s="58"/>
      <c r="L64" s="58"/>
      <c r="M64" s="58"/>
      <c r="N64" s="58"/>
      <c r="O64" s="58"/>
      <c r="P64" s="58" t="s">
        <v>118</v>
      </c>
      <c r="Q64" s="58"/>
      <c r="R64" s="58" t="s">
        <v>121</v>
      </c>
      <c r="S64" s="58" t="s">
        <v>118</v>
      </c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9" t="s">
        <v>122</v>
      </c>
      <c r="AE64" s="58"/>
      <c r="AF64" s="58"/>
      <c r="AG64" s="136"/>
      <c r="AH64" s="136"/>
      <c r="AI64" s="136"/>
      <c r="AJ64" s="136"/>
      <c r="AK64" s="58"/>
      <c r="AL64" s="58"/>
      <c r="AM64" s="60"/>
      <c r="AN64" s="60"/>
      <c r="AO64" s="60"/>
      <c r="AP64" s="60"/>
      <c r="AQ64" s="60">
        <f>COUNTA(E64:AP64)</f>
        <v>5</v>
      </c>
      <c r="AR64" s="41">
        <f>34*5</f>
        <v>170</v>
      </c>
      <c r="AS64" s="150">
        <f t="shared" ref="AS64:AS85" si="22">AQ64/AR64</f>
        <v>2.9411764705882353E-2</v>
      </c>
    </row>
    <row r="65" spans="1:45" s="17" customFormat="1" ht="12.75" customHeight="1" x14ac:dyDescent="0.2">
      <c r="A65" s="106"/>
      <c r="B65" s="108"/>
      <c r="C65" s="23" t="s">
        <v>73</v>
      </c>
      <c r="D65" s="57"/>
      <c r="E65" s="58"/>
      <c r="F65" s="59" t="s">
        <v>118</v>
      </c>
      <c r="G65" s="136"/>
      <c r="H65" s="136"/>
      <c r="I65" s="58"/>
      <c r="J65" s="58"/>
      <c r="K65" s="58"/>
      <c r="L65" s="58"/>
      <c r="M65" s="58"/>
      <c r="N65" s="58"/>
      <c r="O65" s="58"/>
      <c r="P65" s="58" t="s">
        <v>118</v>
      </c>
      <c r="Q65" s="58"/>
      <c r="R65" s="58" t="s">
        <v>121</v>
      </c>
      <c r="S65" s="58" t="s">
        <v>118</v>
      </c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9" t="s">
        <v>122</v>
      </c>
      <c r="AE65" s="58"/>
      <c r="AF65" s="58"/>
      <c r="AG65" s="136"/>
      <c r="AH65" s="136"/>
      <c r="AI65" s="136"/>
      <c r="AJ65" s="136"/>
      <c r="AK65" s="58"/>
      <c r="AL65" s="58"/>
      <c r="AM65" s="60"/>
      <c r="AN65" s="60"/>
      <c r="AO65" s="60"/>
      <c r="AP65" s="60"/>
      <c r="AQ65" s="60">
        <f t="shared" ref="AQ65:AQ85" si="23">COUNTA(E65:AP65)</f>
        <v>5</v>
      </c>
      <c r="AR65" s="41">
        <f t="shared" ref="AR65" si="24">34*5</f>
        <v>170</v>
      </c>
      <c r="AS65" s="150">
        <f t="shared" si="22"/>
        <v>2.9411764705882353E-2</v>
      </c>
    </row>
    <row r="66" spans="1:45" s="17" customFormat="1" ht="14.25" customHeight="1" x14ac:dyDescent="0.2">
      <c r="A66" s="106"/>
      <c r="B66" s="90" t="s">
        <v>26</v>
      </c>
      <c r="C66" s="23" t="s">
        <v>72</v>
      </c>
      <c r="D66" s="57"/>
      <c r="E66" s="58"/>
      <c r="F66" s="59"/>
      <c r="G66" s="136"/>
      <c r="H66" s="136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136"/>
      <c r="AH66" s="136"/>
      <c r="AI66" s="136"/>
      <c r="AJ66" s="136"/>
      <c r="AK66" s="59"/>
      <c r="AL66" s="59"/>
      <c r="AM66" s="60"/>
      <c r="AN66" s="60"/>
      <c r="AO66" s="60"/>
      <c r="AP66" s="60"/>
      <c r="AQ66" s="60">
        <f t="shared" si="23"/>
        <v>0</v>
      </c>
      <c r="AR66" s="41">
        <f>34*3</f>
        <v>102</v>
      </c>
      <c r="AS66" s="150">
        <f t="shared" si="22"/>
        <v>0</v>
      </c>
    </row>
    <row r="67" spans="1:45" s="17" customFormat="1" ht="12.75" customHeight="1" x14ac:dyDescent="0.2">
      <c r="A67" s="106"/>
      <c r="B67" s="108"/>
      <c r="C67" s="23" t="s">
        <v>73</v>
      </c>
      <c r="D67" s="57"/>
      <c r="E67" s="58"/>
      <c r="F67" s="58"/>
      <c r="G67" s="136"/>
      <c r="H67" s="136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136"/>
      <c r="AH67" s="136"/>
      <c r="AI67" s="136"/>
      <c r="AJ67" s="136"/>
      <c r="AK67" s="59"/>
      <c r="AL67" s="59"/>
      <c r="AM67" s="60"/>
      <c r="AN67" s="60"/>
      <c r="AO67" s="60"/>
      <c r="AP67" s="60"/>
      <c r="AQ67" s="60">
        <f t="shared" si="23"/>
        <v>0</v>
      </c>
      <c r="AR67" s="41">
        <f t="shared" ref="AR67:AR69" si="25">34*3</f>
        <v>102</v>
      </c>
      <c r="AS67" s="150">
        <f t="shared" si="22"/>
        <v>0</v>
      </c>
    </row>
    <row r="68" spans="1:45" s="17" customFormat="1" ht="17.25" customHeight="1" x14ac:dyDescent="0.2">
      <c r="A68" s="106"/>
      <c r="B68" s="90" t="s">
        <v>112</v>
      </c>
      <c r="C68" s="23" t="s">
        <v>72</v>
      </c>
      <c r="D68" s="73"/>
      <c r="E68" s="58"/>
      <c r="F68" s="58"/>
      <c r="G68" s="136"/>
      <c r="H68" s="136" t="s">
        <v>129</v>
      </c>
      <c r="I68" s="59"/>
      <c r="J68" s="59"/>
      <c r="K68" s="59"/>
      <c r="L68" s="59"/>
      <c r="M68" s="59"/>
      <c r="N68" s="59"/>
      <c r="O68" s="59" t="s">
        <v>129</v>
      </c>
      <c r="P68" s="59"/>
      <c r="Q68" s="59"/>
      <c r="R68" s="59" t="s">
        <v>129</v>
      </c>
      <c r="S68" s="59"/>
      <c r="T68" s="59"/>
      <c r="U68" s="59"/>
      <c r="V68" s="59"/>
      <c r="W68" s="59"/>
      <c r="X68" s="59"/>
      <c r="Y68" s="59"/>
      <c r="Z68" s="59" t="s">
        <v>129</v>
      </c>
      <c r="AA68" s="59"/>
      <c r="AB68" s="59"/>
      <c r="AC68" s="59"/>
      <c r="AD68" s="59"/>
      <c r="AE68" s="59"/>
      <c r="AF68" s="59"/>
      <c r="AG68" s="136" t="s">
        <v>129</v>
      </c>
      <c r="AH68" s="136"/>
      <c r="AI68" s="136"/>
      <c r="AJ68" s="136"/>
      <c r="AK68" s="59" t="s">
        <v>130</v>
      </c>
      <c r="AL68" s="59"/>
      <c r="AM68" s="60"/>
      <c r="AN68" s="60"/>
      <c r="AO68" s="60"/>
      <c r="AP68" s="60"/>
      <c r="AQ68" s="60">
        <f t="shared" si="23"/>
        <v>6</v>
      </c>
      <c r="AR68" s="41">
        <f t="shared" si="25"/>
        <v>102</v>
      </c>
      <c r="AS68" s="150">
        <f t="shared" si="22"/>
        <v>5.8823529411764705E-2</v>
      </c>
    </row>
    <row r="69" spans="1:45" s="17" customFormat="1" ht="13.5" customHeight="1" x14ac:dyDescent="0.2">
      <c r="A69" s="106"/>
      <c r="B69" s="108"/>
      <c r="C69" s="23" t="s">
        <v>73</v>
      </c>
      <c r="D69" s="73"/>
      <c r="E69" s="58"/>
      <c r="F69" s="58"/>
      <c r="G69" s="136"/>
      <c r="H69" s="136" t="s">
        <v>129</v>
      </c>
      <c r="I69" s="59"/>
      <c r="J69" s="59"/>
      <c r="K69" s="59"/>
      <c r="L69" s="59"/>
      <c r="M69" s="59"/>
      <c r="N69" s="59"/>
      <c r="O69" s="59" t="s">
        <v>129</v>
      </c>
      <c r="P69" s="59"/>
      <c r="Q69" s="59"/>
      <c r="R69" s="59" t="s">
        <v>129</v>
      </c>
      <c r="S69" s="59"/>
      <c r="T69" s="59"/>
      <c r="U69" s="59"/>
      <c r="V69" s="59"/>
      <c r="W69" s="59"/>
      <c r="X69" s="59"/>
      <c r="Y69" s="59"/>
      <c r="Z69" s="59" t="s">
        <v>129</v>
      </c>
      <c r="AA69" s="59"/>
      <c r="AB69" s="59"/>
      <c r="AC69" s="59"/>
      <c r="AD69" s="59"/>
      <c r="AE69" s="59"/>
      <c r="AF69" s="59"/>
      <c r="AG69" s="136" t="s">
        <v>129</v>
      </c>
      <c r="AH69" s="136"/>
      <c r="AI69" s="136"/>
      <c r="AJ69" s="136"/>
      <c r="AK69" s="59" t="s">
        <v>130</v>
      </c>
      <c r="AL69" s="59"/>
      <c r="AM69" s="60"/>
      <c r="AN69" s="60"/>
      <c r="AO69" s="60"/>
      <c r="AP69" s="60"/>
      <c r="AQ69" s="60">
        <f t="shared" si="23"/>
        <v>6</v>
      </c>
      <c r="AR69" s="41">
        <f t="shared" si="25"/>
        <v>102</v>
      </c>
      <c r="AS69" s="150">
        <f t="shared" si="22"/>
        <v>5.8823529411764705E-2</v>
      </c>
    </row>
    <row r="70" spans="1:45" s="17" customFormat="1" ht="15" customHeight="1" x14ac:dyDescent="0.2">
      <c r="A70" s="106"/>
      <c r="B70" s="90" t="s">
        <v>11</v>
      </c>
      <c r="C70" s="23" t="s">
        <v>72</v>
      </c>
      <c r="D70" s="57"/>
      <c r="E70" s="58"/>
      <c r="F70" s="58"/>
      <c r="G70" s="136"/>
      <c r="H70" s="136"/>
      <c r="I70" s="59"/>
      <c r="J70" s="59"/>
      <c r="K70" s="59"/>
      <c r="L70" s="59"/>
      <c r="M70" s="59" t="s">
        <v>118</v>
      </c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 t="s">
        <v>122</v>
      </c>
      <c r="AE70" s="59"/>
      <c r="AF70" s="59"/>
      <c r="AG70" s="136"/>
      <c r="AH70" s="136"/>
      <c r="AI70" s="138"/>
      <c r="AJ70" s="138"/>
      <c r="AK70" s="59"/>
      <c r="AL70" s="59"/>
      <c r="AM70" s="60"/>
      <c r="AN70" s="60"/>
      <c r="AO70" s="60"/>
      <c r="AP70" s="60"/>
      <c r="AQ70" s="60">
        <f t="shared" si="23"/>
        <v>2</v>
      </c>
      <c r="AR70" s="41">
        <f t="shared" ref="AR70:AR71" si="26">34*5</f>
        <v>170</v>
      </c>
      <c r="AS70" s="150">
        <f t="shared" si="22"/>
        <v>1.1764705882352941E-2</v>
      </c>
    </row>
    <row r="71" spans="1:45" s="17" customFormat="1" ht="13.5" customHeight="1" x14ac:dyDescent="0.2">
      <c r="A71" s="106"/>
      <c r="B71" s="108"/>
      <c r="C71" s="23" t="s">
        <v>73</v>
      </c>
      <c r="D71" s="57"/>
      <c r="E71" s="58"/>
      <c r="F71" s="58"/>
      <c r="G71" s="136"/>
      <c r="H71" s="136"/>
      <c r="I71" s="59"/>
      <c r="J71" s="59"/>
      <c r="K71" s="59"/>
      <c r="L71" s="59"/>
      <c r="M71" s="59" t="s">
        <v>118</v>
      </c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 t="s">
        <v>122</v>
      </c>
      <c r="AE71" s="59"/>
      <c r="AF71" s="59"/>
      <c r="AG71" s="136"/>
      <c r="AH71" s="136"/>
      <c r="AI71" s="138"/>
      <c r="AJ71" s="138"/>
      <c r="AK71" s="59"/>
      <c r="AL71" s="59"/>
      <c r="AM71" s="60"/>
      <c r="AN71" s="60"/>
      <c r="AO71" s="60"/>
      <c r="AP71" s="60"/>
      <c r="AQ71" s="60">
        <f t="shared" si="23"/>
        <v>2</v>
      </c>
      <c r="AR71" s="41">
        <f t="shared" si="26"/>
        <v>170</v>
      </c>
      <c r="AS71" s="150">
        <f t="shared" si="22"/>
        <v>1.1764705882352941E-2</v>
      </c>
    </row>
    <row r="72" spans="1:45" s="17" customFormat="1" ht="16.5" customHeight="1" x14ac:dyDescent="0.2">
      <c r="A72" s="106"/>
      <c r="B72" s="90" t="s">
        <v>27</v>
      </c>
      <c r="C72" s="23" t="s">
        <v>72</v>
      </c>
      <c r="D72" s="57"/>
      <c r="E72" s="58"/>
      <c r="F72" s="58"/>
      <c r="G72" s="136"/>
      <c r="H72" s="136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 t="s">
        <v>122</v>
      </c>
      <c r="AE72" s="59"/>
      <c r="AF72" s="59"/>
      <c r="AG72" s="136"/>
      <c r="AH72" s="136"/>
      <c r="AI72" s="138"/>
      <c r="AJ72" s="138"/>
      <c r="AK72" s="59"/>
      <c r="AL72" s="59"/>
      <c r="AM72" s="60"/>
      <c r="AN72" s="60"/>
      <c r="AO72" s="60"/>
      <c r="AP72" s="60"/>
      <c r="AQ72" s="60">
        <f t="shared" si="23"/>
        <v>1</v>
      </c>
      <c r="AR72" s="41">
        <f t="shared" ref="AR72:AR73" si="27">34*3</f>
        <v>102</v>
      </c>
      <c r="AS72" s="150">
        <f t="shared" si="22"/>
        <v>9.8039215686274508E-3</v>
      </c>
    </row>
    <row r="73" spans="1:45" s="17" customFormat="1" ht="15.75" customHeight="1" x14ac:dyDescent="0.2">
      <c r="A73" s="106"/>
      <c r="B73" s="108"/>
      <c r="C73" s="23" t="s">
        <v>73</v>
      </c>
      <c r="D73" s="72"/>
      <c r="E73" s="58"/>
      <c r="F73" s="58"/>
      <c r="G73" s="136"/>
      <c r="H73" s="136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 t="s">
        <v>122</v>
      </c>
      <c r="AE73" s="59"/>
      <c r="AF73" s="59"/>
      <c r="AG73" s="136"/>
      <c r="AH73" s="136"/>
      <c r="AI73" s="138"/>
      <c r="AJ73" s="138"/>
      <c r="AK73" s="59"/>
      <c r="AL73" s="59"/>
      <c r="AM73" s="60"/>
      <c r="AN73" s="60"/>
      <c r="AO73" s="60"/>
      <c r="AP73" s="60"/>
      <c r="AQ73" s="60">
        <f t="shared" si="23"/>
        <v>1</v>
      </c>
      <c r="AR73" s="41">
        <f t="shared" si="27"/>
        <v>102</v>
      </c>
      <c r="AS73" s="150">
        <f t="shared" si="22"/>
        <v>9.8039215686274508E-3</v>
      </c>
    </row>
    <row r="74" spans="1:45" s="17" customFormat="1" ht="15" customHeight="1" x14ac:dyDescent="0.2">
      <c r="A74" s="106"/>
      <c r="B74" s="90" t="s">
        <v>29</v>
      </c>
      <c r="C74" s="23" t="s">
        <v>72</v>
      </c>
      <c r="D74" s="57"/>
      <c r="E74" s="58"/>
      <c r="F74" s="58"/>
      <c r="G74" s="136"/>
      <c r="H74" s="136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 t="s">
        <v>118</v>
      </c>
      <c r="Y74" s="59"/>
      <c r="Z74" s="59"/>
      <c r="AA74" s="59"/>
      <c r="AB74" s="59"/>
      <c r="AC74" s="59"/>
      <c r="AD74" s="59"/>
      <c r="AE74" s="59"/>
      <c r="AF74" s="59"/>
      <c r="AG74" s="137"/>
      <c r="AH74" s="136" t="s">
        <v>118</v>
      </c>
      <c r="AI74" s="136"/>
      <c r="AJ74" s="138" t="s">
        <v>118</v>
      </c>
      <c r="AK74" s="59"/>
      <c r="AL74" s="59"/>
      <c r="AM74" s="60"/>
      <c r="AN74" s="60"/>
      <c r="AO74" s="60"/>
      <c r="AP74" s="60"/>
      <c r="AQ74" s="60">
        <f t="shared" si="23"/>
        <v>3</v>
      </c>
      <c r="AR74" s="41">
        <f>34*1</f>
        <v>34</v>
      </c>
      <c r="AS74" s="150">
        <f t="shared" si="22"/>
        <v>8.8235294117647065E-2</v>
      </c>
    </row>
    <row r="75" spans="1:45" s="17" customFormat="1" ht="15.75" customHeight="1" x14ac:dyDescent="0.2">
      <c r="A75" s="106"/>
      <c r="B75" s="108"/>
      <c r="C75" s="23" t="s">
        <v>73</v>
      </c>
      <c r="D75" s="57"/>
      <c r="E75" s="58"/>
      <c r="F75" s="58"/>
      <c r="G75" s="136"/>
      <c r="H75" s="136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 t="s">
        <v>118</v>
      </c>
      <c r="Y75" s="59"/>
      <c r="Z75" s="59"/>
      <c r="AA75" s="59"/>
      <c r="AB75" s="59"/>
      <c r="AC75" s="59"/>
      <c r="AD75" s="59"/>
      <c r="AE75" s="59"/>
      <c r="AF75" s="59"/>
      <c r="AG75" s="136"/>
      <c r="AH75" s="136" t="s">
        <v>118</v>
      </c>
      <c r="AI75" s="136"/>
      <c r="AJ75" s="137" t="s">
        <v>118</v>
      </c>
      <c r="AK75" s="59"/>
      <c r="AL75" s="59"/>
      <c r="AM75" s="60"/>
      <c r="AN75" s="60"/>
      <c r="AO75" s="60"/>
      <c r="AP75" s="60"/>
      <c r="AQ75" s="60">
        <f t="shared" si="23"/>
        <v>3</v>
      </c>
      <c r="AR75" s="41">
        <f t="shared" ref="AR75:AR81" si="28">34*1</f>
        <v>34</v>
      </c>
      <c r="AS75" s="150">
        <f t="shared" si="22"/>
        <v>8.8235294117647065E-2</v>
      </c>
    </row>
    <row r="76" spans="1:45" s="17" customFormat="1" ht="13.5" customHeight="1" x14ac:dyDescent="0.2">
      <c r="A76" s="106"/>
      <c r="B76" s="90" t="s">
        <v>28</v>
      </c>
      <c r="C76" s="23" t="s">
        <v>72</v>
      </c>
      <c r="D76" s="72"/>
      <c r="E76" s="58"/>
      <c r="F76" s="58"/>
      <c r="G76" s="136"/>
      <c r="H76" s="136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 t="s">
        <v>122</v>
      </c>
      <c r="AF76" s="41"/>
      <c r="AG76" s="137"/>
      <c r="AH76" s="136"/>
      <c r="AI76" s="136"/>
      <c r="AJ76" s="138"/>
      <c r="AK76" s="41"/>
      <c r="AL76" s="58"/>
      <c r="AM76" s="60"/>
      <c r="AN76" s="60"/>
      <c r="AO76" s="60"/>
      <c r="AP76" s="60"/>
      <c r="AQ76" s="60">
        <f t="shared" si="23"/>
        <v>1</v>
      </c>
      <c r="AR76" s="41">
        <f t="shared" si="28"/>
        <v>34</v>
      </c>
      <c r="AS76" s="150">
        <f t="shared" si="22"/>
        <v>2.9411764705882353E-2</v>
      </c>
    </row>
    <row r="77" spans="1:45" s="17" customFormat="1" ht="15.75" customHeight="1" x14ac:dyDescent="0.2">
      <c r="A77" s="106"/>
      <c r="B77" s="108"/>
      <c r="C77" s="23" t="s">
        <v>73</v>
      </c>
      <c r="D77" s="72"/>
      <c r="E77" s="58"/>
      <c r="F77" s="58"/>
      <c r="G77" s="136"/>
      <c r="H77" s="136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 t="s">
        <v>122</v>
      </c>
      <c r="AF77" s="41"/>
      <c r="AG77" s="137"/>
      <c r="AH77" s="136"/>
      <c r="AI77" s="136"/>
      <c r="AJ77" s="138"/>
      <c r="AK77" s="41"/>
      <c r="AL77" s="58"/>
      <c r="AM77" s="60"/>
      <c r="AN77" s="60"/>
      <c r="AO77" s="60"/>
      <c r="AP77" s="60"/>
      <c r="AQ77" s="60">
        <f t="shared" si="23"/>
        <v>1</v>
      </c>
      <c r="AR77" s="41">
        <f t="shared" si="28"/>
        <v>34</v>
      </c>
      <c r="AS77" s="150">
        <f t="shared" si="22"/>
        <v>2.9411764705882353E-2</v>
      </c>
    </row>
    <row r="78" spans="1:45" s="17" customFormat="1" ht="14.25" customHeight="1" x14ac:dyDescent="0.2">
      <c r="A78" s="106"/>
      <c r="B78" s="86" t="s">
        <v>51</v>
      </c>
      <c r="C78" s="23" t="s">
        <v>72</v>
      </c>
      <c r="D78" s="72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 t="s">
        <v>127</v>
      </c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41"/>
      <c r="AG78" s="137"/>
      <c r="AH78" s="136"/>
      <c r="AI78" s="136"/>
      <c r="AJ78" s="138" t="s">
        <v>127</v>
      </c>
      <c r="AK78" s="41"/>
      <c r="AL78" s="58"/>
      <c r="AM78" s="60"/>
      <c r="AN78" s="60"/>
      <c r="AO78" s="60"/>
      <c r="AP78" s="60"/>
      <c r="AQ78" s="60">
        <f t="shared" si="23"/>
        <v>2</v>
      </c>
      <c r="AR78" s="41">
        <f t="shared" si="28"/>
        <v>34</v>
      </c>
      <c r="AS78" s="150">
        <f t="shared" si="22"/>
        <v>5.8823529411764705E-2</v>
      </c>
    </row>
    <row r="79" spans="1:45" s="17" customFormat="1" ht="14.25" customHeight="1" x14ac:dyDescent="0.2">
      <c r="A79" s="106"/>
      <c r="B79" s="86"/>
      <c r="C79" s="23" t="s">
        <v>73</v>
      </c>
      <c r="D79" s="72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 t="s">
        <v>127</v>
      </c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41"/>
      <c r="AG79" s="137"/>
      <c r="AH79" s="136"/>
      <c r="AI79" s="136"/>
      <c r="AJ79" s="138" t="s">
        <v>127</v>
      </c>
      <c r="AK79" s="41"/>
      <c r="AL79" s="58"/>
      <c r="AM79" s="60"/>
      <c r="AN79" s="60"/>
      <c r="AO79" s="60"/>
      <c r="AP79" s="60"/>
      <c r="AQ79" s="60">
        <f t="shared" si="23"/>
        <v>2</v>
      </c>
      <c r="AR79" s="41">
        <f t="shared" si="28"/>
        <v>34</v>
      </c>
      <c r="AS79" s="150">
        <f t="shared" si="22"/>
        <v>5.8823529411764705E-2</v>
      </c>
    </row>
    <row r="80" spans="1:45" s="17" customFormat="1" ht="12.75" customHeight="1" x14ac:dyDescent="0.2">
      <c r="A80" s="106"/>
      <c r="B80" s="90" t="s">
        <v>52</v>
      </c>
      <c r="C80" s="23" t="s">
        <v>72</v>
      </c>
      <c r="D80" s="72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41"/>
      <c r="AG80" s="137"/>
      <c r="AH80" s="136" t="s">
        <v>126</v>
      </c>
      <c r="AI80" s="136"/>
      <c r="AJ80" s="138"/>
      <c r="AK80" s="41"/>
      <c r="AL80" s="58"/>
      <c r="AM80" s="60"/>
      <c r="AN80" s="60"/>
      <c r="AO80" s="60"/>
      <c r="AP80" s="60"/>
      <c r="AQ80" s="60">
        <f t="shared" si="23"/>
        <v>1</v>
      </c>
      <c r="AR80" s="41">
        <f t="shared" si="28"/>
        <v>34</v>
      </c>
      <c r="AS80" s="150">
        <f t="shared" si="22"/>
        <v>2.9411764705882353E-2</v>
      </c>
    </row>
    <row r="81" spans="1:45" s="17" customFormat="1" ht="12.75" customHeight="1" x14ac:dyDescent="0.2">
      <c r="A81" s="106"/>
      <c r="B81" s="108"/>
      <c r="C81" s="23" t="s">
        <v>73</v>
      </c>
      <c r="D81" s="72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41"/>
      <c r="AG81" s="137"/>
      <c r="AH81" s="136" t="s">
        <v>126</v>
      </c>
      <c r="AI81" s="136"/>
      <c r="AJ81" s="138"/>
      <c r="AK81" s="41"/>
      <c r="AL81" s="58"/>
      <c r="AM81" s="60"/>
      <c r="AN81" s="60"/>
      <c r="AO81" s="60"/>
      <c r="AP81" s="60"/>
      <c r="AQ81" s="60">
        <f t="shared" si="23"/>
        <v>1</v>
      </c>
      <c r="AR81" s="41">
        <f t="shared" si="28"/>
        <v>34</v>
      </c>
      <c r="AS81" s="150">
        <f t="shared" si="22"/>
        <v>2.9411764705882353E-2</v>
      </c>
    </row>
    <row r="82" spans="1:45" s="17" customFormat="1" ht="15" customHeight="1" x14ac:dyDescent="0.2">
      <c r="A82" s="106"/>
      <c r="B82" s="86" t="s">
        <v>71</v>
      </c>
      <c r="C82" s="23" t="s">
        <v>72</v>
      </c>
      <c r="D82" s="57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136"/>
      <c r="AH82" s="137"/>
      <c r="AI82" s="137" t="s">
        <v>126</v>
      </c>
      <c r="AJ82" s="138"/>
      <c r="AK82" s="59"/>
      <c r="AL82" s="58"/>
      <c r="AM82" s="60"/>
      <c r="AN82" s="60"/>
      <c r="AO82" s="60"/>
      <c r="AP82" s="60"/>
      <c r="AQ82" s="60">
        <f t="shared" si="23"/>
        <v>1</v>
      </c>
      <c r="AR82" s="41">
        <f>34*2</f>
        <v>68</v>
      </c>
      <c r="AS82" s="150">
        <f t="shared" si="22"/>
        <v>1.4705882352941176E-2</v>
      </c>
    </row>
    <row r="83" spans="1:45" s="17" customFormat="1" ht="12.75" customHeight="1" x14ac:dyDescent="0.2">
      <c r="A83" s="106"/>
      <c r="B83" s="86"/>
      <c r="C83" s="23" t="s">
        <v>73</v>
      </c>
      <c r="D83" s="57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136"/>
      <c r="AH83" s="137"/>
      <c r="AI83" s="137" t="s">
        <v>126</v>
      </c>
      <c r="AJ83" s="138"/>
      <c r="AK83" s="59"/>
      <c r="AL83" s="58"/>
      <c r="AM83" s="60"/>
      <c r="AN83" s="60"/>
      <c r="AO83" s="60"/>
      <c r="AP83" s="60"/>
      <c r="AQ83" s="60">
        <f t="shared" si="23"/>
        <v>1</v>
      </c>
      <c r="AR83" s="41">
        <f t="shared" ref="AR83:AR85" si="29">34*2</f>
        <v>68</v>
      </c>
      <c r="AS83" s="150">
        <f t="shared" si="22"/>
        <v>1.4705882352941176E-2</v>
      </c>
    </row>
    <row r="84" spans="1:45" s="17" customFormat="1" ht="15" customHeight="1" x14ac:dyDescent="0.2">
      <c r="A84" s="106"/>
      <c r="B84" s="90" t="s">
        <v>69</v>
      </c>
      <c r="C84" s="23" t="s">
        <v>72</v>
      </c>
      <c r="D84" s="57"/>
      <c r="E84" s="58"/>
      <c r="F84" s="58"/>
      <c r="G84" s="58"/>
      <c r="H84" s="59" t="s">
        <v>128</v>
      </c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136"/>
      <c r="AH84" s="137"/>
      <c r="AI84" s="137"/>
      <c r="AJ84" s="138"/>
      <c r="AK84" s="59" t="s">
        <v>128</v>
      </c>
      <c r="AL84" s="58"/>
      <c r="AM84" s="60"/>
      <c r="AN84" s="60"/>
      <c r="AO84" s="60"/>
      <c r="AP84" s="60"/>
      <c r="AQ84" s="60">
        <f t="shared" si="23"/>
        <v>2</v>
      </c>
      <c r="AR84" s="41">
        <f t="shared" si="29"/>
        <v>68</v>
      </c>
      <c r="AS84" s="150">
        <f t="shared" si="22"/>
        <v>2.9411764705882353E-2</v>
      </c>
    </row>
    <row r="85" spans="1:45" s="17" customFormat="1" ht="14.25" customHeight="1" x14ac:dyDescent="0.2">
      <c r="A85" s="106"/>
      <c r="B85" s="108"/>
      <c r="C85" s="23" t="s">
        <v>73</v>
      </c>
      <c r="D85" s="57"/>
      <c r="E85" s="58"/>
      <c r="F85" s="58"/>
      <c r="G85" s="58"/>
      <c r="H85" s="59" t="s">
        <v>128</v>
      </c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136"/>
      <c r="AH85" s="137"/>
      <c r="AI85" s="137"/>
      <c r="AJ85" s="138"/>
      <c r="AK85" s="59" t="s">
        <v>128</v>
      </c>
      <c r="AL85" s="58"/>
      <c r="AM85" s="60"/>
      <c r="AN85" s="60"/>
      <c r="AO85" s="60"/>
      <c r="AP85" s="60"/>
      <c r="AQ85" s="60">
        <f t="shared" si="23"/>
        <v>2</v>
      </c>
      <c r="AR85" s="41">
        <f t="shared" si="29"/>
        <v>68</v>
      </c>
      <c r="AS85" s="150">
        <f t="shared" si="22"/>
        <v>2.9411764705882353E-2</v>
      </c>
    </row>
    <row r="86" spans="1:45" s="17" customFormat="1" ht="27" customHeight="1" x14ac:dyDescent="0.2">
      <c r="A86" s="107"/>
      <c r="B86" s="107"/>
      <c r="C86" s="107"/>
      <c r="D86" s="107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  <c r="AN86" s="62"/>
      <c r="AO86" s="62"/>
      <c r="AP86" s="62"/>
      <c r="AQ86" s="62"/>
      <c r="AR86" s="62"/>
      <c r="AS86" s="149"/>
    </row>
    <row r="87" spans="1:45" s="2" customFormat="1" ht="27.75" customHeight="1" x14ac:dyDescent="0.2">
      <c r="A87" s="80" t="s">
        <v>30</v>
      </c>
      <c r="B87" s="81"/>
      <c r="C87" s="81"/>
      <c r="D87" s="82"/>
      <c r="E87" s="87" t="s">
        <v>38</v>
      </c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9"/>
      <c r="AQ87" s="131" t="s">
        <v>19</v>
      </c>
      <c r="AR87" s="101" t="s">
        <v>21</v>
      </c>
      <c r="AS87" s="151" t="s">
        <v>20</v>
      </c>
    </row>
    <row r="88" spans="1:45" s="2" customFormat="1" ht="21.75" customHeight="1" x14ac:dyDescent="0.2">
      <c r="A88" s="97" t="s">
        <v>0</v>
      </c>
      <c r="B88" s="104"/>
      <c r="C88" s="98"/>
      <c r="D88" s="53" t="s">
        <v>17</v>
      </c>
      <c r="E88" s="87" t="s">
        <v>1</v>
      </c>
      <c r="F88" s="88"/>
      <c r="G88" s="88"/>
      <c r="H88" s="89"/>
      <c r="I88" s="87" t="s">
        <v>2</v>
      </c>
      <c r="J88" s="88"/>
      <c r="K88" s="88"/>
      <c r="L88" s="89"/>
      <c r="M88" s="87" t="s">
        <v>3</v>
      </c>
      <c r="N88" s="88"/>
      <c r="O88" s="88"/>
      <c r="P88" s="89"/>
      <c r="Q88" s="87" t="s">
        <v>4</v>
      </c>
      <c r="R88" s="88"/>
      <c r="S88" s="88"/>
      <c r="T88" s="89"/>
      <c r="U88" s="87" t="s">
        <v>5</v>
      </c>
      <c r="V88" s="88"/>
      <c r="W88" s="89"/>
      <c r="X88" s="87" t="s">
        <v>6</v>
      </c>
      <c r="Y88" s="88"/>
      <c r="Z88" s="88"/>
      <c r="AA88" s="89"/>
      <c r="AB88" s="87" t="s">
        <v>7</v>
      </c>
      <c r="AC88" s="88"/>
      <c r="AD88" s="89"/>
      <c r="AE88" s="87" t="s">
        <v>8</v>
      </c>
      <c r="AF88" s="88"/>
      <c r="AG88" s="88"/>
      <c r="AH88" s="88"/>
      <c r="AI88" s="89"/>
      <c r="AJ88" s="87" t="s">
        <v>9</v>
      </c>
      <c r="AK88" s="88"/>
      <c r="AL88" s="89"/>
      <c r="AM88" s="87" t="s">
        <v>10</v>
      </c>
      <c r="AN88" s="88"/>
      <c r="AO88" s="88"/>
      <c r="AP88" s="89"/>
      <c r="AQ88" s="132"/>
      <c r="AR88" s="102"/>
      <c r="AS88" s="152"/>
    </row>
    <row r="89" spans="1:45" s="3" customFormat="1" ht="11.25" customHeight="1" x14ac:dyDescent="0.2">
      <c r="A89" s="99"/>
      <c r="B89" s="105"/>
      <c r="C89" s="100"/>
      <c r="D89" s="53" t="s">
        <v>18</v>
      </c>
      <c r="E89" s="23">
        <v>1</v>
      </c>
      <c r="F89" s="23">
        <v>2</v>
      </c>
      <c r="G89" s="23">
        <v>3</v>
      </c>
      <c r="H89" s="23">
        <v>4</v>
      </c>
      <c r="I89" s="23">
        <v>5</v>
      </c>
      <c r="J89" s="23">
        <v>6</v>
      </c>
      <c r="K89" s="23">
        <v>7</v>
      </c>
      <c r="L89" s="23">
        <v>8</v>
      </c>
      <c r="M89" s="23">
        <v>9</v>
      </c>
      <c r="N89" s="23">
        <v>10</v>
      </c>
      <c r="O89" s="23">
        <v>11</v>
      </c>
      <c r="P89" s="23">
        <v>12</v>
      </c>
      <c r="Q89" s="23">
        <v>13</v>
      </c>
      <c r="R89" s="23">
        <v>14</v>
      </c>
      <c r="S89" s="23">
        <v>15</v>
      </c>
      <c r="T89" s="23">
        <v>16</v>
      </c>
      <c r="U89" s="23">
        <v>17</v>
      </c>
      <c r="V89" s="23">
        <v>18</v>
      </c>
      <c r="W89" s="23">
        <v>19</v>
      </c>
      <c r="X89" s="23">
        <v>20</v>
      </c>
      <c r="Y89" s="23">
        <v>21</v>
      </c>
      <c r="Z89" s="23">
        <v>22</v>
      </c>
      <c r="AA89" s="23">
        <v>23</v>
      </c>
      <c r="AB89" s="23">
        <v>24</v>
      </c>
      <c r="AC89" s="23">
        <v>25</v>
      </c>
      <c r="AD89" s="23">
        <v>26</v>
      </c>
      <c r="AE89" s="23">
        <v>27</v>
      </c>
      <c r="AF89" s="23">
        <v>28</v>
      </c>
      <c r="AG89" s="23">
        <v>29</v>
      </c>
      <c r="AH89" s="23">
        <v>30</v>
      </c>
      <c r="AI89" s="23">
        <v>31</v>
      </c>
      <c r="AJ89" s="23">
        <v>32</v>
      </c>
      <c r="AK89" s="23">
        <v>33</v>
      </c>
      <c r="AL89" s="23">
        <v>34</v>
      </c>
      <c r="AM89" s="23">
        <v>35</v>
      </c>
      <c r="AN89" s="23">
        <v>36</v>
      </c>
      <c r="AO89" s="23">
        <v>37</v>
      </c>
      <c r="AP89" s="23">
        <v>38</v>
      </c>
      <c r="AQ89" s="133"/>
      <c r="AR89" s="103"/>
      <c r="AS89" s="153"/>
    </row>
    <row r="90" spans="1:45" ht="12.75" customHeight="1" x14ac:dyDescent="0.2">
      <c r="A90" s="134" t="s">
        <v>24</v>
      </c>
      <c r="B90" s="90" t="s">
        <v>12</v>
      </c>
      <c r="C90" s="23" t="s">
        <v>86</v>
      </c>
      <c r="D90" s="57"/>
      <c r="E90" s="59"/>
      <c r="F90" s="59" t="s">
        <v>124</v>
      </c>
      <c r="G90" s="59"/>
      <c r="H90" s="59"/>
      <c r="I90" s="59"/>
      <c r="J90" s="59" t="s">
        <v>118</v>
      </c>
      <c r="K90" s="59"/>
      <c r="L90" s="59"/>
      <c r="M90" s="59"/>
      <c r="N90" s="59" t="s">
        <v>121</v>
      </c>
      <c r="O90" s="59" t="s">
        <v>118</v>
      </c>
      <c r="P90" s="59"/>
      <c r="Q90" s="59"/>
      <c r="R90" s="59" t="s">
        <v>118</v>
      </c>
      <c r="S90" s="59"/>
      <c r="T90" s="59" t="s">
        <v>118</v>
      </c>
      <c r="U90" s="59"/>
      <c r="V90" s="59"/>
      <c r="W90" s="59"/>
      <c r="X90" s="59"/>
      <c r="Y90" s="59"/>
      <c r="Z90" s="59"/>
      <c r="AA90" s="59"/>
      <c r="AB90" s="59"/>
      <c r="AC90" s="59"/>
      <c r="AD90" s="59" t="s">
        <v>122</v>
      </c>
      <c r="AE90" s="59"/>
      <c r="AF90" s="59"/>
      <c r="AG90" s="136"/>
      <c r="AH90" s="136"/>
      <c r="AI90" s="136"/>
      <c r="AJ90" s="136"/>
      <c r="AK90" s="59"/>
      <c r="AL90" s="59"/>
      <c r="AM90" s="70"/>
      <c r="AN90" s="70"/>
      <c r="AO90" s="70"/>
      <c r="AP90" s="70"/>
      <c r="AQ90" s="60">
        <f>COUNTA(E90:AP90)</f>
        <v>7</v>
      </c>
      <c r="AR90" s="41">
        <f>34*6</f>
        <v>204</v>
      </c>
      <c r="AS90" s="150">
        <v>3.4299999999999997E-2</v>
      </c>
    </row>
    <row r="91" spans="1:45" ht="12.75" customHeight="1" x14ac:dyDescent="0.2">
      <c r="A91" s="134"/>
      <c r="B91" s="108"/>
      <c r="C91" s="23" t="s">
        <v>87</v>
      </c>
      <c r="D91" s="57"/>
      <c r="E91" s="59"/>
      <c r="F91" s="59">
        <v>7</v>
      </c>
      <c r="G91" s="59"/>
      <c r="H91" s="59"/>
      <c r="I91" s="59"/>
      <c r="J91" s="59" t="s">
        <v>118</v>
      </c>
      <c r="K91" s="59"/>
      <c r="L91" s="59"/>
      <c r="M91" s="59"/>
      <c r="N91" s="59" t="s">
        <v>121</v>
      </c>
      <c r="O91" s="59" t="s">
        <v>118</v>
      </c>
      <c r="P91" s="59"/>
      <c r="Q91" s="59"/>
      <c r="R91" s="59" t="s">
        <v>118</v>
      </c>
      <c r="S91" s="59"/>
      <c r="T91" s="59" t="s">
        <v>118</v>
      </c>
      <c r="U91" s="59"/>
      <c r="V91" s="59"/>
      <c r="W91" s="59"/>
      <c r="X91" s="59"/>
      <c r="Y91" s="59"/>
      <c r="Z91" s="59"/>
      <c r="AA91" s="59"/>
      <c r="AB91" s="59"/>
      <c r="AC91" s="59"/>
      <c r="AD91" s="59" t="s">
        <v>122</v>
      </c>
      <c r="AE91" s="59"/>
      <c r="AF91" s="59"/>
      <c r="AG91" s="136"/>
      <c r="AH91" s="136"/>
      <c r="AI91" s="136"/>
      <c r="AJ91" s="136"/>
      <c r="AK91" s="59"/>
      <c r="AL91" s="59"/>
      <c r="AM91" s="70"/>
      <c r="AN91" s="70"/>
      <c r="AO91" s="70"/>
      <c r="AP91" s="70"/>
      <c r="AQ91" s="60">
        <v>7</v>
      </c>
      <c r="AR91" s="41">
        <f t="shared" ref="AR91" si="30">34*6</f>
        <v>204</v>
      </c>
      <c r="AS91" s="150">
        <f t="shared" ref="AS91:AS111" si="31">AQ91/AR91</f>
        <v>3.4313725490196081E-2</v>
      </c>
    </row>
    <row r="92" spans="1:45" ht="12.75" customHeight="1" x14ac:dyDescent="0.2">
      <c r="A92" s="134"/>
      <c r="B92" s="90" t="s">
        <v>26</v>
      </c>
      <c r="C92" s="23" t="s">
        <v>86</v>
      </c>
      <c r="D92" s="57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136"/>
      <c r="AH92" s="136"/>
      <c r="AI92" s="136"/>
      <c r="AJ92" s="136"/>
      <c r="AK92" s="59"/>
      <c r="AL92" s="59"/>
      <c r="AM92" s="70"/>
      <c r="AN92" s="70"/>
      <c r="AO92" s="70"/>
      <c r="AP92" s="70"/>
      <c r="AQ92" s="60">
        <f t="shared" ref="AQ92:AQ111" si="32">COUNTA(E92:AP92)</f>
        <v>0</v>
      </c>
      <c r="AR92" s="41">
        <f>34*3</f>
        <v>102</v>
      </c>
      <c r="AS92" s="150">
        <f t="shared" si="31"/>
        <v>0</v>
      </c>
    </row>
    <row r="93" spans="1:45" x14ac:dyDescent="0.2">
      <c r="A93" s="134"/>
      <c r="B93" s="108"/>
      <c r="C93" s="23" t="s">
        <v>87</v>
      </c>
      <c r="D93" s="57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136"/>
      <c r="AH93" s="136"/>
      <c r="AI93" s="136"/>
      <c r="AJ93" s="136"/>
      <c r="AK93" s="59"/>
      <c r="AL93" s="59"/>
      <c r="AM93" s="70"/>
      <c r="AN93" s="70"/>
      <c r="AO93" s="70"/>
      <c r="AP93" s="70"/>
      <c r="AQ93" s="60">
        <f t="shared" si="32"/>
        <v>0</v>
      </c>
      <c r="AR93" s="41">
        <f t="shared" ref="AR93:AR95" si="33">34*3</f>
        <v>102</v>
      </c>
      <c r="AS93" s="150">
        <f t="shared" si="31"/>
        <v>0</v>
      </c>
    </row>
    <row r="94" spans="1:45" ht="12.75" customHeight="1" x14ac:dyDescent="0.2">
      <c r="A94" s="134"/>
      <c r="B94" s="90" t="s">
        <v>112</v>
      </c>
      <c r="C94" s="23" t="s">
        <v>86</v>
      </c>
      <c r="D94" s="57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36"/>
      <c r="AH94" s="136"/>
      <c r="AI94" s="136"/>
      <c r="AJ94" s="136"/>
      <c r="AK94" s="59"/>
      <c r="AL94" s="59"/>
      <c r="AM94" s="70"/>
      <c r="AN94" s="70"/>
      <c r="AO94" s="70"/>
      <c r="AP94" s="70"/>
      <c r="AQ94" s="60">
        <f t="shared" si="32"/>
        <v>0</v>
      </c>
      <c r="AR94" s="41">
        <f t="shared" si="33"/>
        <v>102</v>
      </c>
      <c r="AS94" s="150">
        <f t="shared" si="31"/>
        <v>0</v>
      </c>
    </row>
    <row r="95" spans="1:45" ht="12.75" customHeight="1" x14ac:dyDescent="0.2">
      <c r="A95" s="134"/>
      <c r="B95" s="108"/>
      <c r="C95" s="23" t="s">
        <v>87</v>
      </c>
      <c r="D95" s="57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136"/>
      <c r="AH95" s="136"/>
      <c r="AI95" s="138"/>
      <c r="AJ95" s="138"/>
      <c r="AK95" s="59"/>
      <c r="AL95" s="59"/>
      <c r="AM95" s="70"/>
      <c r="AN95" s="70"/>
      <c r="AO95" s="70"/>
      <c r="AP95" s="70"/>
      <c r="AQ95" s="60">
        <f t="shared" si="32"/>
        <v>0</v>
      </c>
      <c r="AR95" s="41">
        <f t="shared" si="33"/>
        <v>102</v>
      </c>
      <c r="AS95" s="150">
        <f t="shared" si="31"/>
        <v>0</v>
      </c>
    </row>
    <row r="96" spans="1:45" ht="12.75" customHeight="1" x14ac:dyDescent="0.2">
      <c r="A96" s="134"/>
      <c r="B96" s="90" t="s">
        <v>11</v>
      </c>
      <c r="C96" s="23" t="s">
        <v>86</v>
      </c>
      <c r="D96" s="57"/>
      <c r="E96" s="59"/>
      <c r="F96" s="59"/>
      <c r="G96" s="59"/>
      <c r="H96" s="59"/>
      <c r="I96" s="59" t="s">
        <v>118</v>
      </c>
      <c r="J96" s="59"/>
      <c r="K96" s="59"/>
      <c r="L96" s="59"/>
      <c r="M96" s="59"/>
      <c r="N96" s="59"/>
      <c r="O96" s="59"/>
      <c r="P96" s="59"/>
      <c r="Q96" s="59"/>
      <c r="R96" s="59" t="s">
        <v>118</v>
      </c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 t="s">
        <v>122</v>
      </c>
      <c r="AE96" s="59"/>
      <c r="AF96" s="59"/>
      <c r="AG96" s="136"/>
      <c r="AH96" s="136"/>
      <c r="AI96" s="138"/>
      <c r="AJ96" s="138"/>
      <c r="AK96" s="59"/>
      <c r="AL96" s="59"/>
      <c r="AM96" s="70"/>
      <c r="AN96" s="70"/>
      <c r="AO96" s="70"/>
      <c r="AP96" s="70"/>
      <c r="AQ96" s="60">
        <f t="shared" si="32"/>
        <v>3</v>
      </c>
      <c r="AR96" s="41">
        <f>34*5</f>
        <v>170</v>
      </c>
      <c r="AS96" s="150">
        <f t="shared" si="31"/>
        <v>1.7647058823529412E-2</v>
      </c>
    </row>
    <row r="97" spans="1:45" ht="12.75" customHeight="1" x14ac:dyDescent="0.2">
      <c r="A97" s="134"/>
      <c r="B97" s="108"/>
      <c r="C97" s="23" t="s">
        <v>87</v>
      </c>
      <c r="D97" s="57"/>
      <c r="E97" s="59"/>
      <c r="F97" s="59"/>
      <c r="G97" s="59"/>
      <c r="H97" s="59"/>
      <c r="I97" s="59" t="s">
        <v>118</v>
      </c>
      <c r="J97" s="59"/>
      <c r="K97" s="59"/>
      <c r="L97" s="59"/>
      <c r="M97" s="59"/>
      <c r="N97" s="59"/>
      <c r="O97" s="59"/>
      <c r="P97" s="59"/>
      <c r="Q97" s="59"/>
      <c r="R97" s="59" t="s">
        <v>118</v>
      </c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 t="s">
        <v>122</v>
      </c>
      <c r="AE97" s="59"/>
      <c r="AF97" s="59"/>
      <c r="AG97" s="136"/>
      <c r="AH97" s="136"/>
      <c r="AI97" s="138"/>
      <c r="AJ97" s="138"/>
      <c r="AK97" s="59"/>
      <c r="AL97" s="59"/>
      <c r="AM97" s="70"/>
      <c r="AN97" s="70"/>
      <c r="AO97" s="70"/>
      <c r="AP97" s="70"/>
      <c r="AQ97" s="60">
        <f t="shared" si="32"/>
        <v>3</v>
      </c>
      <c r="AR97" s="41">
        <f t="shared" ref="AR97" si="34">34*5</f>
        <v>170</v>
      </c>
      <c r="AS97" s="150">
        <f t="shared" si="31"/>
        <v>1.7647058823529412E-2</v>
      </c>
    </row>
    <row r="98" spans="1:45" ht="24" x14ac:dyDescent="0.2">
      <c r="A98" s="134"/>
      <c r="B98" s="90" t="s">
        <v>27</v>
      </c>
      <c r="C98" s="23" t="s">
        <v>86</v>
      </c>
      <c r="D98" s="57"/>
      <c r="E98" s="59"/>
      <c r="F98" s="59"/>
      <c r="G98" s="59"/>
      <c r="H98" s="59"/>
      <c r="I98" s="59"/>
      <c r="J98" s="59" t="s">
        <v>130</v>
      </c>
      <c r="K98" s="59"/>
      <c r="L98" s="59"/>
      <c r="M98" s="59" t="s">
        <v>130</v>
      </c>
      <c r="N98" s="59"/>
      <c r="O98" s="59"/>
      <c r="P98" s="59"/>
      <c r="Q98" s="59"/>
      <c r="R98" s="59"/>
      <c r="S98" s="59" t="s">
        <v>130</v>
      </c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 t="s">
        <v>122</v>
      </c>
      <c r="AE98" s="59"/>
      <c r="AF98" s="59"/>
      <c r="AG98" s="136"/>
      <c r="AH98" s="136"/>
      <c r="AI98" s="138"/>
      <c r="AJ98" s="138"/>
      <c r="AK98" s="59"/>
      <c r="AL98" s="59"/>
      <c r="AM98" s="70"/>
      <c r="AN98" s="70"/>
      <c r="AO98" s="70"/>
      <c r="AP98" s="70"/>
      <c r="AQ98" s="60">
        <f t="shared" si="32"/>
        <v>4</v>
      </c>
      <c r="AR98" s="41">
        <f>34*3</f>
        <v>102</v>
      </c>
      <c r="AS98" s="150">
        <f t="shared" si="31"/>
        <v>3.9215686274509803E-2</v>
      </c>
    </row>
    <row r="99" spans="1:45" ht="24" x14ac:dyDescent="0.2">
      <c r="A99" s="134"/>
      <c r="B99" s="108"/>
      <c r="C99" s="23" t="s">
        <v>87</v>
      </c>
      <c r="D99" s="57"/>
      <c r="E99" s="59"/>
      <c r="F99" s="59"/>
      <c r="G99" s="59"/>
      <c r="H99" s="59"/>
      <c r="I99" s="59"/>
      <c r="J99" s="59" t="s">
        <v>130</v>
      </c>
      <c r="K99" s="59"/>
      <c r="L99" s="59"/>
      <c r="M99" s="59" t="s">
        <v>130</v>
      </c>
      <c r="N99" s="59"/>
      <c r="O99" s="59"/>
      <c r="P99" s="59"/>
      <c r="Q99" s="59"/>
      <c r="R99" s="59"/>
      <c r="S99" s="59" t="s">
        <v>130</v>
      </c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 t="s">
        <v>122</v>
      </c>
      <c r="AE99" s="59"/>
      <c r="AF99" s="59"/>
      <c r="AG99" s="136"/>
      <c r="AH99" s="136"/>
      <c r="AI99" s="138"/>
      <c r="AJ99" s="138"/>
      <c r="AK99" s="59"/>
      <c r="AL99" s="59"/>
      <c r="AM99" s="70"/>
      <c r="AN99" s="70"/>
      <c r="AO99" s="70"/>
      <c r="AP99" s="70"/>
      <c r="AQ99" s="60">
        <f t="shared" si="32"/>
        <v>4</v>
      </c>
      <c r="AR99" s="41">
        <f t="shared" ref="AR99" si="35">34*3</f>
        <v>102</v>
      </c>
      <c r="AS99" s="150">
        <f t="shared" si="31"/>
        <v>3.9215686274509803E-2</v>
      </c>
    </row>
    <row r="100" spans="1:45" ht="12.75" customHeight="1" x14ac:dyDescent="0.2">
      <c r="A100" s="134"/>
      <c r="B100" s="90" t="s">
        <v>29</v>
      </c>
      <c r="C100" s="23" t="s">
        <v>86</v>
      </c>
      <c r="D100" s="57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 t="s">
        <v>118</v>
      </c>
      <c r="AB100" s="59"/>
      <c r="AC100" s="59"/>
      <c r="AD100" s="59"/>
      <c r="AE100" s="59" t="s">
        <v>118</v>
      </c>
      <c r="AF100" s="59"/>
      <c r="AG100" s="137" t="s">
        <v>118</v>
      </c>
      <c r="AH100" s="136"/>
      <c r="AI100" s="136"/>
      <c r="AJ100" s="138"/>
      <c r="AK100" s="59"/>
      <c r="AL100" s="59"/>
      <c r="AM100" s="70"/>
      <c r="AN100" s="70"/>
      <c r="AO100" s="70"/>
      <c r="AP100" s="70"/>
      <c r="AQ100" s="60">
        <f t="shared" si="32"/>
        <v>3</v>
      </c>
      <c r="AR100" s="41">
        <f>34*1</f>
        <v>34</v>
      </c>
      <c r="AS100" s="150">
        <f t="shared" si="31"/>
        <v>8.8235294117647065E-2</v>
      </c>
    </row>
    <row r="101" spans="1:45" ht="12.75" customHeight="1" x14ac:dyDescent="0.2">
      <c r="A101" s="134"/>
      <c r="B101" s="108"/>
      <c r="C101" s="23" t="s">
        <v>87</v>
      </c>
      <c r="D101" s="57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 t="s">
        <v>118</v>
      </c>
      <c r="AB101" s="59"/>
      <c r="AC101" s="59"/>
      <c r="AD101" s="59"/>
      <c r="AE101" s="59" t="s">
        <v>118</v>
      </c>
      <c r="AF101" s="59"/>
      <c r="AG101" s="136" t="s">
        <v>118</v>
      </c>
      <c r="AH101" s="136"/>
      <c r="AI101" s="136"/>
      <c r="AJ101" s="137"/>
      <c r="AK101" s="59"/>
      <c r="AL101" s="59"/>
      <c r="AM101" s="70"/>
      <c r="AN101" s="70"/>
      <c r="AO101" s="70"/>
      <c r="AP101" s="70"/>
      <c r="AQ101" s="60">
        <f t="shared" si="32"/>
        <v>3</v>
      </c>
      <c r="AR101" s="41">
        <f t="shared" ref="AR101:AR107" si="36">34*1</f>
        <v>34</v>
      </c>
      <c r="AS101" s="150">
        <f t="shared" si="31"/>
        <v>8.8235294117647065E-2</v>
      </c>
    </row>
    <row r="102" spans="1:45" ht="12.75" customHeight="1" x14ac:dyDescent="0.2">
      <c r="A102" s="134"/>
      <c r="B102" s="90" t="s">
        <v>28</v>
      </c>
      <c r="C102" s="23" t="s">
        <v>86</v>
      </c>
      <c r="D102" s="57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 t="s">
        <v>122</v>
      </c>
      <c r="AF102" s="59"/>
      <c r="AG102" s="136"/>
      <c r="AH102" s="136"/>
      <c r="AI102" s="137"/>
      <c r="AJ102" s="136"/>
      <c r="AK102" s="59"/>
      <c r="AL102" s="59"/>
      <c r="AM102" s="70"/>
      <c r="AN102" s="70"/>
      <c r="AO102" s="70"/>
      <c r="AP102" s="70"/>
      <c r="AQ102" s="60">
        <f t="shared" si="32"/>
        <v>1</v>
      </c>
      <c r="AR102" s="41">
        <f t="shared" si="36"/>
        <v>34</v>
      </c>
      <c r="AS102" s="150">
        <f t="shared" si="31"/>
        <v>2.9411764705882353E-2</v>
      </c>
    </row>
    <row r="103" spans="1:45" ht="12.75" customHeight="1" x14ac:dyDescent="0.2">
      <c r="A103" s="134"/>
      <c r="B103" s="108"/>
      <c r="C103" s="23" t="s">
        <v>87</v>
      </c>
      <c r="D103" s="57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 t="s">
        <v>122</v>
      </c>
      <c r="AF103" s="65"/>
      <c r="AG103" s="137"/>
      <c r="AH103" s="136"/>
      <c r="AI103" s="136"/>
      <c r="AJ103" s="138"/>
      <c r="AK103" s="65"/>
      <c r="AL103" s="59"/>
      <c r="AM103" s="70"/>
      <c r="AN103" s="70"/>
      <c r="AO103" s="70"/>
      <c r="AP103" s="70"/>
      <c r="AQ103" s="60">
        <f t="shared" si="32"/>
        <v>1</v>
      </c>
      <c r="AR103" s="41">
        <f t="shared" si="36"/>
        <v>34</v>
      </c>
      <c r="AS103" s="150">
        <f t="shared" si="31"/>
        <v>2.9411764705882353E-2</v>
      </c>
    </row>
    <row r="104" spans="1:45" ht="12.75" customHeight="1" x14ac:dyDescent="0.2">
      <c r="A104" s="134"/>
      <c r="B104" s="86" t="s">
        <v>51</v>
      </c>
      <c r="C104" s="23" t="s">
        <v>86</v>
      </c>
      <c r="D104" s="57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 t="s">
        <v>127</v>
      </c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136"/>
      <c r="AH104" s="137"/>
      <c r="AI104" s="137"/>
      <c r="AJ104" s="138" t="s">
        <v>127</v>
      </c>
      <c r="AK104" s="59"/>
      <c r="AL104" s="59"/>
      <c r="AM104" s="70"/>
      <c r="AN104" s="70"/>
      <c r="AO104" s="70"/>
      <c r="AP104" s="70"/>
      <c r="AQ104" s="60">
        <f t="shared" si="32"/>
        <v>2</v>
      </c>
      <c r="AR104" s="41">
        <f t="shared" si="36"/>
        <v>34</v>
      </c>
      <c r="AS104" s="150">
        <f t="shared" si="31"/>
        <v>5.8823529411764705E-2</v>
      </c>
    </row>
    <row r="105" spans="1:45" ht="12.75" customHeight="1" x14ac:dyDescent="0.2">
      <c r="A105" s="134"/>
      <c r="B105" s="86"/>
      <c r="C105" s="23" t="s">
        <v>87</v>
      </c>
      <c r="D105" s="57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 t="s">
        <v>127</v>
      </c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136"/>
      <c r="AH105" s="137"/>
      <c r="AI105" s="137"/>
      <c r="AJ105" s="138" t="s">
        <v>127</v>
      </c>
      <c r="AK105" s="59"/>
      <c r="AL105" s="59"/>
      <c r="AM105" s="70"/>
      <c r="AN105" s="70"/>
      <c r="AO105" s="70"/>
      <c r="AP105" s="70"/>
      <c r="AQ105" s="60">
        <f t="shared" si="32"/>
        <v>2</v>
      </c>
      <c r="AR105" s="41">
        <f t="shared" si="36"/>
        <v>34</v>
      </c>
      <c r="AS105" s="150">
        <f t="shared" si="31"/>
        <v>5.8823529411764705E-2</v>
      </c>
    </row>
    <row r="106" spans="1:45" ht="12.75" customHeight="1" x14ac:dyDescent="0.2">
      <c r="A106" s="134"/>
      <c r="B106" s="86" t="s">
        <v>52</v>
      </c>
      <c r="C106" s="23" t="s">
        <v>86</v>
      </c>
      <c r="D106" s="57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136"/>
      <c r="AH106" s="137" t="s">
        <v>126</v>
      </c>
      <c r="AI106" s="137"/>
      <c r="AJ106" s="138"/>
      <c r="AK106" s="59"/>
      <c r="AL106" s="59"/>
      <c r="AM106" s="70"/>
      <c r="AN106" s="70"/>
      <c r="AO106" s="70"/>
      <c r="AP106" s="70"/>
      <c r="AQ106" s="60">
        <f t="shared" si="32"/>
        <v>1</v>
      </c>
      <c r="AR106" s="41">
        <f t="shared" si="36"/>
        <v>34</v>
      </c>
      <c r="AS106" s="150">
        <f t="shared" si="31"/>
        <v>2.9411764705882353E-2</v>
      </c>
    </row>
    <row r="107" spans="1:45" ht="12.75" customHeight="1" x14ac:dyDescent="0.2">
      <c r="A107" s="134"/>
      <c r="B107" s="86"/>
      <c r="C107" s="23" t="s">
        <v>87</v>
      </c>
      <c r="D107" s="57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136"/>
      <c r="AH107" s="137" t="s">
        <v>126</v>
      </c>
      <c r="AI107" s="137"/>
      <c r="AJ107" s="138"/>
      <c r="AK107" s="59"/>
      <c r="AL107" s="59"/>
      <c r="AM107" s="70"/>
      <c r="AN107" s="70"/>
      <c r="AO107" s="70"/>
      <c r="AP107" s="70"/>
      <c r="AQ107" s="60">
        <f t="shared" si="32"/>
        <v>1</v>
      </c>
      <c r="AR107" s="41">
        <f t="shared" si="36"/>
        <v>34</v>
      </c>
      <c r="AS107" s="150">
        <f t="shared" si="31"/>
        <v>2.9411764705882353E-2</v>
      </c>
    </row>
    <row r="108" spans="1:45" ht="12.75" customHeight="1" x14ac:dyDescent="0.2">
      <c r="A108" s="134"/>
      <c r="B108" s="86" t="s">
        <v>71</v>
      </c>
      <c r="C108" s="23" t="s">
        <v>86</v>
      </c>
      <c r="D108" s="57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136"/>
      <c r="AH108" s="137"/>
      <c r="AI108" s="137" t="s">
        <v>126</v>
      </c>
      <c r="AJ108" s="138"/>
      <c r="AK108" s="59"/>
      <c r="AL108" s="59"/>
      <c r="AM108" s="70"/>
      <c r="AN108" s="70"/>
      <c r="AO108" s="70"/>
      <c r="AP108" s="70"/>
      <c r="AQ108" s="60">
        <f t="shared" si="32"/>
        <v>1</v>
      </c>
      <c r="AR108" s="41">
        <f>34*2</f>
        <v>68</v>
      </c>
      <c r="AS108" s="150">
        <f t="shared" si="31"/>
        <v>1.4705882352941176E-2</v>
      </c>
    </row>
    <row r="109" spans="1:45" ht="12.75" customHeight="1" x14ac:dyDescent="0.2">
      <c r="A109" s="134"/>
      <c r="B109" s="86"/>
      <c r="C109" s="23" t="s">
        <v>87</v>
      </c>
      <c r="D109" s="57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136"/>
      <c r="AH109" s="137"/>
      <c r="AI109" s="137" t="s">
        <v>126</v>
      </c>
      <c r="AJ109" s="138"/>
      <c r="AK109" s="59"/>
      <c r="AL109" s="59"/>
      <c r="AM109" s="70"/>
      <c r="AN109" s="70"/>
      <c r="AO109" s="70"/>
      <c r="AP109" s="70"/>
      <c r="AQ109" s="60">
        <f t="shared" si="32"/>
        <v>1</v>
      </c>
      <c r="AR109" s="41">
        <f t="shared" ref="AR109:AR111" si="37">34*2</f>
        <v>68</v>
      </c>
      <c r="AS109" s="150">
        <f t="shared" si="31"/>
        <v>1.4705882352941176E-2</v>
      </c>
    </row>
    <row r="110" spans="1:45" ht="12.75" customHeight="1" x14ac:dyDescent="0.2">
      <c r="A110" s="134"/>
      <c r="B110" s="86" t="s">
        <v>69</v>
      </c>
      <c r="C110" s="23" t="s">
        <v>86</v>
      </c>
      <c r="D110" s="57"/>
      <c r="E110" s="59"/>
      <c r="F110" s="59"/>
      <c r="G110" s="59"/>
      <c r="H110" s="59" t="s">
        <v>128</v>
      </c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136"/>
      <c r="AH110" s="137"/>
      <c r="AI110" s="137"/>
      <c r="AJ110" s="138"/>
      <c r="AK110" s="59" t="s">
        <v>128</v>
      </c>
      <c r="AL110" s="59"/>
      <c r="AM110" s="70"/>
      <c r="AN110" s="70"/>
      <c r="AO110" s="70"/>
      <c r="AP110" s="70"/>
      <c r="AQ110" s="60">
        <f t="shared" si="32"/>
        <v>2</v>
      </c>
      <c r="AR110" s="41">
        <f t="shared" si="37"/>
        <v>68</v>
      </c>
      <c r="AS110" s="150">
        <f t="shared" si="31"/>
        <v>2.9411764705882353E-2</v>
      </c>
    </row>
    <row r="111" spans="1:45" ht="12.75" customHeight="1" x14ac:dyDescent="0.2">
      <c r="A111" s="134"/>
      <c r="B111" s="86"/>
      <c r="C111" s="23" t="s">
        <v>87</v>
      </c>
      <c r="D111" s="57"/>
      <c r="E111" s="59"/>
      <c r="F111" s="59"/>
      <c r="G111" s="59"/>
      <c r="H111" s="59" t="s">
        <v>128</v>
      </c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136"/>
      <c r="AH111" s="137"/>
      <c r="AI111" s="137"/>
      <c r="AJ111" s="138"/>
      <c r="AK111" s="59" t="s">
        <v>128</v>
      </c>
      <c r="AL111" s="59"/>
      <c r="AM111" s="70"/>
      <c r="AN111" s="70"/>
      <c r="AO111" s="70"/>
      <c r="AP111" s="70"/>
      <c r="AQ111" s="60">
        <f t="shared" si="32"/>
        <v>2</v>
      </c>
      <c r="AR111" s="41">
        <f t="shared" si="37"/>
        <v>68</v>
      </c>
      <c r="AS111" s="150">
        <f t="shared" si="31"/>
        <v>2.9411764705882353E-2</v>
      </c>
    </row>
    <row r="112" spans="1:45" ht="27" customHeight="1" x14ac:dyDescent="0.2">
      <c r="A112" s="62"/>
      <c r="B112" s="69"/>
      <c r="C112" s="69"/>
      <c r="D112" s="69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2"/>
      <c r="AN112" s="62"/>
      <c r="AO112" s="62"/>
      <c r="AP112" s="62"/>
      <c r="AQ112" s="62"/>
      <c r="AR112" s="62"/>
      <c r="AS112" s="149"/>
    </row>
    <row r="113" spans="1:45" s="2" customFormat="1" ht="25.5" customHeight="1" x14ac:dyDescent="0.2">
      <c r="A113" s="110" t="s">
        <v>32</v>
      </c>
      <c r="B113" s="110"/>
      <c r="C113" s="110"/>
      <c r="D113" s="110"/>
      <c r="E113" s="86" t="s">
        <v>38</v>
      </c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96" t="s">
        <v>19</v>
      </c>
      <c r="AR113" s="109" t="s">
        <v>21</v>
      </c>
      <c r="AS113" s="154" t="s">
        <v>20</v>
      </c>
    </row>
    <row r="114" spans="1:45" s="2" customFormat="1" ht="21.75" customHeight="1" x14ac:dyDescent="0.2">
      <c r="A114" s="86" t="s">
        <v>0</v>
      </c>
      <c r="B114" s="86"/>
      <c r="C114" s="86"/>
      <c r="D114" s="53" t="s">
        <v>17</v>
      </c>
      <c r="E114" s="86" t="s">
        <v>1</v>
      </c>
      <c r="F114" s="86"/>
      <c r="G114" s="86"/>
      <c r="H114" s="86"/>
      <c r="I114" s="86" t="s">
        <v>2</v>
      </c>
      <c r="J114" s="86"/>
      <c r="K114" s="86"/>
      <c r="L114" s="86"/>
      <c r="M114" s="86" t="s">
        <v>3</v>
      </c>
      <c r="N114" s="86"/>
      <c r="O114" s="86"/>
      <c r="P114" s="86"/>
      <c r="Q114" s="86" t="s">
        <v>4</v>
      </c>
      <c r="R114" s="86"/>
      <c r="S114" s="86"/>
      <c r="T114" s="86"/>
      <c r="U114" s="86" t="s">
        <v>5</v>
      </c>
      <c r="V114" s="86"/>
      <c r="W114" s="86"/>
      <c r="X114" s="86" t="s">
        <v>6</v>
      </c>
      <c r="Y114" s="86"/>
      <c r="Z114" s="86"/>
      <c r="AA114" s="86"/>
      <c r="AB114" s="86" t="s">
        <v>7</v>
      </c>
      <c r="AC114" s="86"/>
      <c r="AD114" s="86"/>
      <c r="AE114" s="86" t="s">
        <v>8</v>
      </c>
      <c r="AF114" s="86"/>
      <c r="AG114" s="86"/>
      <c r="AH114" s="86"/>
      <c r="AI114" s="86"/>
      <c r="AJ114" s="86" t="s">
        <v>9</v>
      </c>
      <c r="AK114" s="86"/>
      <c r="AL114" s="86"/>
      <c r="AM114" s="86" t="s">
        <v>10</v>
      </c>
      <c r="AN114" s="86"/>
      <c r="AO114" s="86"/>
      <c r="AP114" s="86"/>
      <c r="AQ114" s="96"/>
      <c r="AR114" s="109"/>
      <c r="AS114" s="154"/>
    </row>
    <row r="115" spans="1:45" s="3" customFormat="1" ht="11.25" customHeight="1" x14ac:dyDescent="0.2">
      <c r="A115" s="86"/>
      <c r="B115" s="86"/>
      <c r="C115" s="86"/>
      <c r="D115" s="53" t="s">
        <v>18</v>
      </c>
      <c r="E115" s="23">
        <v>1</v>
      </c>
      <c r="F115" s="23">
        <v>2</v>
      </c>
      <c r="G115" s="23">
        <v>3</v>
      </c>
      <c r="H115" s="23">
        <v>4</v>
      </c>
      <c r="I115" s="23">
        <v>5</v>
      </c>
      <c r="J115" s="23">
        <v>6</v>
      </c>
      <c r="K115" s="23">
        <v>7</v>
      </c>
      <c r="L115" s="23">
        <v>8</v>
      </c>
      <c r="M115" s="23">
        <v>9</v>
      </c>
      <c r="N115" s="23">
        <v>10</v>
      </c>
      <c r="O115" s="23">
        <v>11</v>
      </c>
      <c r="P115" s="23">
        <v>12</v>
      </c>
      <c r="Q115" s="23">
        <v>13</v>
      </c>
      <c r="R115" s="23">
        <v>14</v>
      </c>
      <c r="S115" s="23">
        <v>15</v>
      </c>
      <c r="T115" s="23">
        <v>16</v>
      </c>
      <c r="U115" s="23">
        <v>17</v>
      </c>
      <c r="V115" s="23">
        <v>18</v>
      </c>
      <c r="W115" s="23">
        <v>19</v>
      </c>
      <c r="X115" s="23">
        <v>20</v>
      </c>
      <c r="Y115" s="23">
        <v>21</v>
      </c>
      <c r="Z115" s="23">
        <v>22</v>
      </c>
      <c r="AA115" s="23">
        <v>23</v>
      </c>
      <c r="AB115" s="23">
        <v>24</v>
      </c>
      <c r="AC115" s="23">
        <v>25</v>
      </c>
      <c r="AD115" s="23">
        <v>26</v>
      </c>
      <c r="AE115" s="23">
        <v>27</v>
      </c>
      <c r="AF115" s="23">
        <v>28</v>
      </c>
      <c r="AG115" s="23">
        <v>29</v>
      </c>
      <c r="AH115" s="23">
        <v>30</v>
      </c>
      <c r="AI115" s="23">
        <v>31</v>
      </c>
      <c r="AJ115" s="23">
        <v>32</v>
      </c>
      <c r="AK115" s="23">
        <v>33</v>
      </c>
      <c r="AL115" s="23">
        <v>34</v>
      </c>
      <c r="AM115" s="23">
        <v>35</v>
      </c>
      <c r="AN115" s="23">
        <v>36</v>
      </c>
      <c r="AO115" s="23">
        <v>37</v>
      </c>
      <c r="AP115" s="23">
        <v>38</v>
      </c>
      <c r="AQ115" s="96"/>
      <c r="AR115" s="109"/>
      <c r="AS115" s="154"/>
    </row>
    <row r="116" spans="1:45" ht="12.75" customHeight="1" x14ac:dyDescent="0.2">
      <c r="A116" s="106" t="s">
        <v>24</v>
      </c>
      <c r="B116" s="54" t="s">
        <v>12</v>
      </c>
      <c r="C116" s="23">
        <v>7</v>
      </c>
      <c r="D116" s="57"/>
      <c r="E116" s="59"/>
      <c r="F116" s="59" t="s">
        <v>118</v>
      </c>
      <c r="G116" s="59" t="s">
        <v>121</v>
      </c>
      <c r="H116" s="59"/>
      <c r="I116" s="59"/>
      <c r="J116" s="59" t="s">
        <v>121</v>
      </c>
      <c r="K116" s="59"/>
      <c r="L116" s="59" t="s">
        <v>120</v>
      </c>
      <c r="M116" s="59"/>
      <c r="N116" s="59"/>
      <c r="O116" s="59"/>
      <c r="P116" s="59"/>
      <c r="Q116" s="59" t="s">
        <v>131</v>
      </c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 t="s">
        <v>122</v>
      </c>
      <c r="AE116" s="59"/>
      <c r="AF116" s="59"/>
      <c r="AG116" s="136"/>
      <c r="AH116" s="136"/>
      <c r="AI116" s="136"/>
      <c r="AJ116" s="136"/>
      <c r="AK116" s="59"/>
      <c r="AL116" s="59"/>
      <c r="AM116" s="70"/>
      <c r="AN116" s="70"/>
      <c r="AO116" s="70"/>
      <c r="AP116" s="70"/>
      <c r="AQ116" s="60">
        <f>COUNTA(E116:AP116)</f>
        <v>6</v>
      </c>
      <c r="AR116" s="41">
        <f>34*4</f>
        <v>136</v>
      </c>
      <c r="AS116" s="150">
        <f t="shared" ref="AS116:AS130" si="38">AQ116/AR116</f>
        <v>4.4117647058823532E-2</v>
      </c>
    </row>
    <row r="117" spans="1:45" ht="12.75" customHeight="1" x14ac:dyDescent="0.2">
      <c r="A117" s="106"/>
      <c r="B117" s="54" t="s">
        <v>26</v>
      </c>
      <c r="C117" s="23">
        <v>7</v>
      </c>
      <c r="D117" s="57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 t="s">
        <v>122</v>
      </c>
      <c r="AE117" s="59"/>
      <c r="AF117" s="59"/>
      <c r="AG117" s="136"/>
      <c r="AH117" s="136"/>
      <c r="AI117" s="136"/>
      <c r="AJ117" s="136"/>
      <c r="AK117" s="59"/>
      <c r="AL117" s="59"/>
      <c r="AM117" s="70"/>
      <c r="AN117" s="70"/>
      <c r="AO117" s="70"/>
      <c r="AP117" s="70"/>
      <c r="AQ117" s="60">
        <f t="shared" ref="AQ117:AQ130" si="39">COUNTA(E117:AP117)</f>
        <v>1</v>
      </c>
      <c r="AR117" s="41">
        <f>34*2</f>
        <v>68</v>
      </c>
      <c r="AS117" s="150">
        <f t="shared" si="38"/>
        <v>1.4705882352941176E-2</v>
      </c>
    </row>
    <row r="118" spans="1:45" x14ac:dyDescent="0.2">
      <c r="A118" s="106"/>
      <c r="B118" s="54" t="s">
        <v>113</v>
      </c>
      <c r="C118" s="23">
        <v>7</v>
      </c>
      <c r="D118" s="72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136"/>
      <c r="AH118" s="136"/>
      <c r="AI118" s="136"/>
      <c r="AJ118" s="136"/>
      <c r="AK118" s="59"/>
      <c r="AL118" s="59"/>
      <c r="AM118" s="70"/>
      <c r="AN118" s="70"/>
      <c r="AO118" s="70"/>
      <c r="AP118" s="70"/>
      <c r="AQ118" s="60">
        <f t="shared" si="39"/>
        <v>0</v>
      </c>
      <c r="AR118" s="41">
        <f>34*3</f>
        <v>102</v>
      </c>
      <c r="AS118" s="150">
        <f t="shared" si="38"/>
        <v>0</v>
      </c>
    </row>
    <row r="119" spans="1:45" ht="24" x14ac:dyDescent="0.2">
      <c r="A119" s="106"/>
      <c r="B119" s="54" t="s">
        <v>83</v>
      </c>
      <c r="C119" s="23">
        <v>7</v>
      </c>
      <c r="D119" s="57"/>
      <c r="E119" s="59"/>
      <c r="F119" s="59"/>
      <c r="G119" s="59"/>
      <c r="H119" s="59"/>
      <c r="I119" s="59" t="s">
        <v>118</v>
      </c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 t="s">
        <v>122</v>
      </c>
      <c r="AE119" s="59"/>
      <c r="AF119" s="59"/>
      <c r="AG119" s="136"/>
      <c r="AH119" s="136"/>
      <c r="AI119" s="138"/>
      <c r="AJ119" s="138"/>
      <c r="AK119" s="59"/>
      <c r="AL119" s="59"/>
      <c r="AM119" s="70"/>
      <c r="AN119" s="70"/>
      <c r="AO119" s="70"/>
      <c r="AP119" s="70"/>
      <c r="AQ119" s="60">
        <f t="shared" si="39"/>
        <v>2</v>
      </c>
      <c r="AR119" s="41">
        <f t="shared" ref="AR119" si="40">34*3</f>
        <v>102</v>
      </c>
      <c r="AS119" s="150">
        <f t="shared" si="38"/>
        <v>1.9607843137254902E-2</v>
      </c>
    </row>
    <row r="120" spans="1:45" ht="12.75" customHeight="1" x14ac:dyDescent="0.2">
      <c r="A120" s="106"/>
      <c r="B120" s="54" t="s">
        <v>84</v>
      </c>
      <c r="C120" s="23">
        <v>7</v>
      </c>
      <c r="D120" s="72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 t="s">
        <v>118</v>
      </c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136"/>
      <c r="AH120" s="136"/>
      <c r="AI120" s="138"/>
      <c r="AJ120" s="138"/>
      <c r="AK120" s="59"/>
      <c r="AL120" s="59"/>
      <c r="AM120" s="70"/>
      <c r="AN120" s="70"/>
      <c r="AO120" s="70"/>
      <c r="AP120" s="70"/>
      <c r="AQ120" s="60">
        <f t="shared" si="39"/>
        <v>1</v>
      </c>
      <c r="AR120" s="41">
        <f>34*2</f>
        <v>68</v>
      </c>
      <c r="AS120" s="150">
        <f t="shared" si="38"/>
        <v>1.4705882352941176E-2</v>
      </c>
    </row>
    <row r="121" spans="1:45" ht="26.25" customHeight="1" x14ac:dyDescent="0.2">
      <c r="A121" s="106"/>
      <c r="B121" s="54" t="s">
        <v>85</v>
      </c>
      <c r="C121" s="23">
        <v>7</v>
      </c>
      <c r="D121" s="72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 t="s">
        <v>119</v>
      </c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136"/>
      <c r="AH121" s="136"/>
      <c r="AI121" s="138"/>
      <c r="AJ121" s="138" t="s">
        <v>119</v>
      </c>
      <c r="AK121" s="59"/>
      <c r="AL121" s="59"/>
      <c r="AM121" s="70"/>
      <c r="AN121" s="70"/>
      <c r="AO121" s="70"/>
      <c r="AP121" s="70"/>
      <c r="AQ121" s="60">
        <f t="shared" si="39"/>
        <v>2</v>
      </c>
      <c r="AR121" s="41">
        <f>34*1</f>
        <v>34</v>
      </c>
      <c r="AS121" s="150">
        <f t="shared" si="38"/>
        <v>5.8823529411764705E-2</v>
      </c>
    </row>
    <row r="122" spans="1:45" ht="12.75" customHeight="1" x14ac:dyDescent="0.2">
      <c r="A122" s="106"/>
      <c r="B122" s="54" t="s">
        <v>34</v>
      </c>
      <c r="C122" s="23">
        <v>7</v>
      </c>
      <c r="D122" s="57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 t="s">
        <v>119</v>
      </c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 t="s">
        <v>119</v>
      </c>
      <c r="AB122" s="59"/>
      <c r="AC122" s="59"/>
      <c r="AD122" s="59"/>
      <c r="AE122" s="59"/>
      <c r="AF122" s="59"/>
      <c r="AG122" s="137"/>
      <c r="AH122" s="136"/>
      <c r="AI122" s="136"/>
      <c r="AJ122" s="138" t="s">
        <v>132</v>
      </c>
      <c r="AK122" s="59"/>
      <c r="AL122" s="59"/>
      <c r="AM122" s="70"/>
      <c r="AN122" s="70"/>
      <c r="AO122" s="70"/>
      <c r="AP122" s="70"/>
      <c r="AQ122" s="60">
        <f t="shared" si="39"/>
        <v>3</v>
      </c>
      <c r="AR122" s="41">
        <f t="shared" ref="AR122" si="41">34*1</f>
        <v>34</v>
      </c>
      <c r="AS122" s="150">
        <f t="shared" si="38"/>
        <v>8.8235294117647065E-2</v>
      </c>
    </row>
    <row r="123" spans="1:45" ht="12.75" customHeight="1" x14ac:dyDescent="0.2">
      <c r="A123" s="106"/>
      <c r="B123" s="54" t="s">
        <v>27</v>
      </c>
      <c r="C123" s="23">
        <v>7</v>
      </c>
      <c r="D123" s="57"/>
      <c r="E123" s="59"/>
      <c r="F123" s="59"/>
      <c r="G123" s="59"/>
      <c r="H123" s="59"/>
      <c r="I123" s="59"/>
      <c r="J123" s="59"/>
      <c r="K123" s="59"/>
      <c r="L123" s="59"/>
      <c r="M123" s="59"/>
      <c r="N123" s="59" t="s">
        <v>118</v>
      </c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 t="s">
        <v>122</v>
      </c>
      <c r="AF123" s="59"/>
      <c r="AG123" s="136"/>
      <c r="AH123" s="136"/>
      <c r="AI123" s="137"/>
      <c r="AJ123" s="136"/>
      <c r="AK123" s="59"/>
      <c r="AL123" s="59"/>
      <c r="AM123" s="70"/>
      <c r="AN123" s="70"/>
      <c r="AO123" s="70"/>
      <c r="AP123" s="70"/>
      <c r="AQ123" s="60">
        <f t="shared" si="39"/>
        <v>2</v>
      </c>
      <c r="AR123" s="41">
        <f>34*3</f>
        <v>102</v>
      </c>
      <c r="AS123" s="150">
        <f t="shared" si="38"/>
        <v>1.9607843137254902E-2</v>
      </c>
    </row>
    <row r="124" spans="1:45" ht="12.75" customHeight="1" x14ac:dyDescent="0.2">
      <c r="A124" s="106"/>
      <c r="B124" s="54" t="s">
        <v>29</v>
      </c>
      <c r="C124" s="23">
        <v>7</v>
      </c>
      <c r="D124" s="57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 t="s">
        <v>118</v>
      </c>
      <c r="AC124" s="59"/>
      <c r="AD124" s="59"/>
      <c r="AE124" s="59" t="s">
        <v>122</v>
      </c>
      <c r="AF124" s="59"/>
      <c r="AG124" s="136"/>
      <c r="AH124" s="137"/>
      <c r="AI124" s="137"/>
      <c r="AJ124" s="138"/>
      <c r="AK124" s="59" t="s">
        <v>118</v>
      </c>
      <c r="AL124" s="59"/>
      <c r="AM124" s="70"/>
      <c r="AN124" s="70"/>
      <c r="AO124" s="70"/>
      <c r="AP124" s="70"/>
      <c r="AQ124" s="60">
        <f t="shared" si="39"/>
        <v>3</v>
      </c>
      <c r="AR124" s="41">
        <f>34*2</f>
        <v>68</v>
      </c>
      <c r="AS124" s="150">
        <f t="shared" si="38"/>
        <v>4.4117647058823532E-2</v>
      </c>
    </row>
    <row r="125" spans="1:45" ht="12.75" customHeight="1" x14ac:dyDescent="0.2">
      <c r="A125" s="106"/>
      <c r="B125" s="54" t="s">
        <v>33</v>
      </c>
      <c r="C125" s="23">
        <v>7</v>
      </c>
      <c r="D125" s="57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136"/>
      <c r="AH125" s="137"/>
      <c r="AI125" s="137"/>
      <c r="AJ125" s="138"/>
      <c r="AK125" s="59"/>
      <c r="AL125" s="59"/>
      <c r="AM125" s="70"/>
      <c r="AN125" s="70"/>
      <c r="AO125" s="70"/>
      <c r="AP125" s="70"/>
      <c r="AQ125" s="60">
        <f t="shared" si="39"/>
        <v>0</v>
      </c>
      <c r="AR125" s="41">
        <f t="shared" ref="AR125" si="42">34*2</f>
        <v>68</v>
      </c>
      <c r="AS125" s="150">
        <f t="shared" si="38"/>
        <v>0</v>
      </c>
    </row>
    <row r="126" spans="1:45" ht="12.75" customHeight="1" x14ac:dyDescent="0.2">
      <c r="A126" s="106"/>
      <c r="B126" s="54" t="s">
        <v>28</v>
      </c>
      <c r="C126" s="23">
        <v>7</v>
      </c>
      <c r="D126" s="72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 t="s">
        <v>122</v>
      </c>
      <c r="AG126" s="136"/>
      <c r="AH126" s="137"/>
      <c r="AI126" s="136"/>
      <c r="AJ126" s="136"/>
      <c r="AK126" s="59"/>
      <c r="AL126" s="59"/>
      <c r="AM126" s="70"/>
      <c r="AN126" s="70"/>
      <c r="AO126" s="70"/>
      <c r="AP126" s="70"/>
      <c r="AQ126" s="60">
        <f t="shared" si="39"/>
        <v>1</v>
      </c>
      <c r="AR126" s="41">
        <f>34*1</f>
        <v>34</v>
      </c>
      <c r="AS126" s="150">
        <f t="shared" si="38"/>
        <v>2.9411764705882353E-2</v>
      </c>
    </row>
    <row r="127" spans="1:45" ht="12.75" customHeight="1" x14ac:dyDescent="0.2">
      <c r="A127" s="106"/>
      <c r="B127" s="23" t="s">
        <v>51</v>
      </c>
      <c r="C127" s="23">
        <v>7</v>
      </c>
      <c r="D127" s="72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 t="s">
        <v>127</v>
      </c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136"/>
      <c r="AH127" s="137"/>
      <c r="AI127" s="136"/>
      <c r="AJ127" s="136" t="s">
        <v>127</v>
      </c>
      <c r="AK127" s="59"/>
      <c r="AL127" s="59"/>
      <c r="AM127" s="70"/>
      <c r="AN127" s="70"/>
      <c r="AO127" s="70"/>
      <c r="AP127" s="70"/>
      <c r="AQ127" s="60">
        <f t="shared" si="39"/>
        <v>2</v>
      </c>
      <c r="AR127" s="41">
        <f t="shared" ref="AR127:AR128" si="43">34*1</f>
        <v>34</v>
      </c>
      <c r="AS127" s="150">
        <f t="shared" si="38"/>
        <v>5.8823529411764705E-2</v>
      </c>
    </row>
    <row r="128" spans="1:45" ht="12.75" customHeight="1" x14ac:dyDescent="0.2">
      <c r="A128" s="106"/>
      <c r="B128" s="23" t="s">
        <v>52</v>
      </c>
      <c r="C128" s="23">
        <v>7</v>
      </c>
      <c r="D128" s="72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136"/>
      <c r="AH128" s="137" t="s">
        <v>126</v>
      </c>
      <c r="AI128" s="136"/>
      <c r="AJ128" s="136"/>
      <c r="AK128" s="59"/>
      <c r="AL128" s="59"/>
      <c r="AM128" s="70"/>
      <c r="AN128" s="70"/>
      <c r="AO128" s="70"/>
      <c r="AP128" s="70"/>
      <c r="AQ128" s="60">
        <f t="shared" si="39"/>
        <v>1</v>
      </c>
      <c r="AR128" s="41">
        <f t="shared" si="43"/>
        <v>34</v>
      </c>
      <c r="AS128" s="150">
        <f t="shared" si="38"/>
        <v>2.9411764705882353E-2</v>
      </c>
    </row>
    <row r="129" spans="1:45" ht="12.75" customHeight="1" x14ac:dyDescent="0.2">
      <c r="A129" s="106"/>
      <c r="B129" s="23" t="s">
        <v>71</v>
      </c>
      <c r="C129" s="23">
        <v>7</v>
      </c>
      <c r="D129" s="72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136"/>
      <c r="AH129" s="137"/>
      <c r="AI129" s="136" t="s">
        <v>126</v>
      </c>
      <c r="AJ129" s="136"/>
      <c r="AK129" s="59"/>
      <c r="AL129" s="59"/>
      <c r="AM129" s="70"/>
      <c r="AN129" s="70"/>
      <c r="AO129" s="70"/>
      <c r="AP129" s="70"/>
      <c r="AQ129" s="60">
        <f t="shared" si="39"/>
        <v>1</v>
      </c>
      <c r="AR129" s="41">
        <f>34*2</f>
        <v>68</v>
      </c>
      <c r="AS129" s="150">
        <f t="shared" si="38"/>
        <v>1.4705882352941176E-2</v>
      </c>
    </row>
    <row r="130" spans="1:45" ht="12.75" customHeight="1" x14ac:dyDescent="0.2">
      <c r="A130" s="106"/>
      <c r="B130" s="23" t="s">
        <v>117</v>
      </c>
      <c r="C130" s="23">
        <v>7</v>
      </c>
      <c r="D130" s="72"/>
      <c r="E130" s="59"/>
      <c r="F130" s="59"/>
      <c r="G130" s="59"/>
      <c r="H130" s="59" t="s">
        <v>128</v>
      </c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136"/>
      <c r="AH130" s="137"/>
      <c r="AI130" s="136"/>
      <c r="AJ130" s="136"/>
      <c r="AK130" s="59" t="s">
        <v>128</v>
      </c>
      <c r="AL130" s="59"/>
      <c r="AM130" s="70"/>
      <c r="AN130" s="70"/>
      <c r="AO130" s="70"/>
      <c r="AP130" s="70"/>
      <c r="AQ130" s="60">
        <f t="shared" si="39"/>
        <v>2</v>
      </c>
      <c r="AR130" s="41">
        <f t="shared" ref="AR130" si="44">34*2</f>
        <v>68</v>
      </c>
      <c r="AS130" s="150">
        <f t="shared" si="38"/>
        <v>2.9411764705882353E-2</v>
      </c>
    </row>
    <row r="131" spans="1:45" ht="27" customHeight="1" x14ac:dyDescent="0.2">
      <c r="A131" s="62"/>
      <c r="B131" s="69"/>
      <c r="C131" s="69"/>
      <c r="D131" s="69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2"/>
      <c r="AN131" s="62"/>
      <c r="AO131" s="62"/>
      <c r="AP131" s="62"/>
      <c r="AQ131" s="62"/>
      <c r="AR131" s="62"/>
      <c r="AS131" s="149"/>
    </row>
    <row r="132" spans="1:45" s="2" customFormat="1" ht="21.75" customHeight="1" x14ac:dyDescent="0.2">
      <c r="A132" s="110" t="s">
        <v>35</v>
      </c>
      <c r="B132" s="110"/>
      <c r="C132" s="110"/>
      <c r="D132" s="110"/>
      <c r="E132" s="86" t="s">
        <v>38</v>
      </c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96" t="s">
        <v>19</v>
      </c>
      <c r="AR132" s="109" t="s">
        <v>21</v>
      </c>
      <c r="AS132" s="154" t="s">
        <v>20</v>
      </c>
    </row>
    <row r="133" spans="1:45" s="2" customFormat="1" ht="21.75" customHeight="1" x14ac:dyDescent="0.2">
      <c r="A133" s="86" t="s">
        <v>0</v>
      </c>
      <c r="B133" s="86"/>
      <c r="C133" s="86"/>
      <c r="D133" s="53" t="s">
        <v>17</v>
      </c>
      <c r="E133" s="86" t="s">
        <v>1</v>
      </c>
      <c r="F133" s="86"/>
      <c r="G133" s="86"/>
      <c r="H133" s="86"/>
      <c r="I133" s="86" t="s">
        <v>2</v>
      </c>
      <c r="J133" s="86"/>
      <c r="K133" s="86"/>
      <c r="L133" s="86"/>
      <c r="M133" s="86" t="s">
        <v>3</v>
      </c>
      <c r="N133" s="86"/>
      <c r="O133" s="86"/>
      <c r="P133" s="86"/>
      <c r="Q133" s="86" t="s">
        <v>4</v>
      </c>
      <c r="R133" s="86"/>
      <c r="S133" s="86"/>
      <c r="T133" s="86"/>
      <c r="U133" s="86" t="s">
        <v>5</v>
      </c>
      <c r="V133" s="86"/>
      <c r="W133" s="86"/>
      <c r="X133" s="86" t="s">
        <v>6</v>
      </c>
      <c r="Y133" s="86"/>
      <c r="Z133" s="86"/>
      <c r="AA133" s="86"/>
      <c r="AB133" s="86" t="s">
        <v>7</v>
      </c>
      <c r="AC133" s="86"/>
      <c r="AD133" s="86"/>
      <c r="AE133" s="86" t="s">
        <v>8</v>
      </c>
      <c r="AF133" s="86"/>
      <c r="AG133" s="86"/>
      <c r="AH133" s="86"/>
      <c r="AI133" s="86"/>
      <c r="AJ133" s="86" t="s">
        <v>9</v>
      </c>
      <c r="AK133" s="86"/>
      <c r="AL133" s="86"/>
      <c r="AM133" s="86" t="s">
        <v>10</v>
      </c>
      <c r="AN133" s="86"/>
      <c r="AO133" s="86"/>
      <c r="AP133" s="86"/>
      <c r="AQ133" s="96"/>
      <c r="AR133" s="109"/>
      <c r="AS133" s="154"/>
    </row>
    <row r="134" spans="1:45" s="3" customFormat="1" ht="11.25" customHeight="1" x14ac:dyDescent="0.2">
      <c r="A134" s="86"/>
      <c r="B134" s="86"/>
      <c r="C134" s="86"/>
      <c r="D134" s="53" t="s">
        <v>18</v>
      </c>
      <c r="E134" s="23">
        <v>1</v>
      </c>
      <c r="F134" s="23">
        <v>2</v>
      </c>
      <c r="G134" s="23">
        <v>3</v>
      </c>
      <c r="H134" s="23">
        <v>4</v>
      </c>
      <c r="I134" s="23">
        <v>5</v>
      </c>
      <c r="J134" s="23">
        <v>6</v>
      </c>
      <c r="K134" s="23">
        <v>7</v>
      </c>
      <c r="L134" s="23">
        <v>8</v>
      </c>
      <c r="M134" s="23">
        <v>9</v>
      </c>
      <c r="N134" s="23">
        <v>10</v>
      </c>
      <c r="O134" s="23">
        <v>11</v>
      </c>
      <c r="P134" s="23">
        <v>12</v>
      </c>
      <c r="Q134" s="23">
        <v>13</v>
      </c>
      <c r="R134" s="23">
        <v>14</v>
      </c>
      <c r="S134" s="23">
        <v>15</v>
      </c>
      <c r="T134" s="23">
        <v>16</v>
      </c>
      <c r="U134" s="23">
        <v>17</v>
      </c>
      <c r="V134" s="23">
        <v>18</v>
      </c>
      <c r="W134" s="23">
        <v>19</v>
      </c>
      <c r="X134" s="23">
        <v>20</v>
      </c>
      <c r="Y134" s="23">
        <v>21</v>
      </c>
      <c r="Z134" s="23">
        <v>22</v>
      </c>
      <c r="AA134" s="23">
        <v>23</v>
      </c>
      <c r="AB134" s="23">
        <v>24</v>
      </c>
      <c r="AC134" s="23">
        <v>25</v>
      </c>
      <c r="AD134" s="23">
        <v>26</v>
      </c>
      <c r="AE134" s="23">
        <v>27</v>
      </c>
      <c r="AF134" s="23">
        <v>28</v>
      </c>
      <c r="AG134" s="23">
        <v>29</v>
      </c>
      <c r="AH134" s="23">
        <v>30</v>
      </c>
      <c r="AI134" s="23">
        <v>31</v>
      </c>
      <c r="AJ134" s="23">
        <v>32</v>
      </c>
      <c r="AK134" s="23">
        <v>33</v>
      </c>
      <c r="AL134" s="23">
        <v>34</v>
      </c>
      <c r="AM134" s="23">
        <v>35</v>
      </c>
      <c r="AN134" s="23">
        <v>36</v>
      </c>
      <c r="AO134" s="23">
        <v>37</v>
      </c>
      <c r="AP134" s="23">
        <v>38</v>
      </c>
      <c r="AQ134" s="96"/>
      <c r="AR134" s="109"/>
      <c r="AS134" s="154"/>
    </row>
    <row r="135" spans="1:45" ht="12.75" customHeight="1" x14ac:dyDescent="0.2">
      <c r="A135" s="106" t="s">
        <v>24</v>
      </c>
      <c r="B135" s="90" t="s">
        <v>12</v>
      </c>
      <c r="C135" s="23" t="s">
        <v>89</v>
      </c>
      <c r="D135" s="57"/>
      <c r="E135" s="59"/>
      <c r="F135" s="59" t="s">
        <v>118</v>
      </c>
      <c r="G135" s="59"/>
      <c r="H135" s="59"/>
      <c r="I135" s="59" t="s">
        <v>121</v>
      </c>
      <c r="J135" s="59"/>
      <c r="K135" s="59" t="s">
        <v>120</v>
      </c>
      <c r="L135" s="59"/>
      <c r="M135" s="59"/>
      <c r="N135" s="59"/>
      <c r="O135" s="59"/>
      <c r="P135" s="59"/>
      <c r="Q135" s="59" t="s">
        <v>120</v>
      </c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 t="s">
        <v>122</v>
      </c>
      <c r="AE135" s="59"/>
      <c r="AF135" s="59"/>
      <c r="AG135" s="136"/>
      <c r="AH135" s="136"/>
      <c r="AI135" s="136"/>
      <c r="AJ135" s="136"/>
      <c r="AK135" s="59"/>
      <c r="AL135" s="59"/>
      <c r="AM135" s="60"/>
      <c r="AN135" s="60"/>
      <c r="AO135" s="60"/>
      <c r="AP135" s="60"/>
      <c r="AQ135" s="60">
        <f>COUNTA(E135:AP135)</f>
        <v>5</v>
      </c>
      <c r="AR135" s="41">
        <f>34*3</f>
        <v>102</v>
      </c>
      <c r="AS135" s="150">
        <f t="shared" ref="AS135:AS168" si="45">AQ135/AR135</f>
        <v>4.9019607843137254E-2</v>
      </c>
    </row>
    <row r="136" spans="1:45" ht="24" x14ac:dyDescent="0.2">
      <c r="A136" s="106"/>
      <c r="B136" s="108"/>
      <c r="C136" s="23" t="s">
        <v>90</v>
      </c>
      <c r="D136" s="57"/>
      <c r="E136" s="59"/>
      <c r="F136" s="59" t="s">
        <v>118</v>
      </c>
      <c r="G136" s="59"/>
      <c r="H136" s="59"/>
      <c r="I136" s="59" t="s">
        <v>121</v>
      </c>
      <c r="J136" s="59"/>
      <c r="K136" s="59" t="s">
        <v>120</v>
      </c>
      <c r="L136" s="59"/>
      <c r="M136" s="59"/>
      <c r="N136" s="59"/>
      <c r="O136" s="59"/>
      <c r="P136" s="59"/>
      <c r="Q136" s="59" t="s">
        <v>120</v>
      </c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 t="s">
        <v>122</v>
      </c>
      <c r="AE136" s="59"/>
      <c r="AF136" s="59"/>
      <c r="AG136" s="136"/>
      <c r="AH136" s="136"/>
      <c r="AI136" s="136"/>
      <c r="AJ136" s="136"/>
      <c r="AK136" s="59"/>
      <c r="AL136" s="59"/>
      <c r="AM136" s="60"/>
      <c r="AN136" s="60"/>
      <c r="AO136" s="60"/>
      <c r="AP136" s="60"/>
      <c r="AQ136" s="60">
        <f t="shared" ref="AQ136:AQ168" si="46">COUNTA(E136:AP136)</f>
        <v>5</v>
      </c>
      <c r="AR136" s="41">
        <f t="shared" ref="AR136" si="47">34*3</f>
        <v>102</v>
      </c>
      <c r="AS136" s="150">
        <f t="shared" si="45"/>
        <v>4.9019607843137254E-2</v>
      </c>
    </row>
    <row r="137" spans="1:45" ht="12.75" customHeight="1" x14ac:dyDescent="0.2">
      <c r="A137" s="106"/>
      <c r="B137" s="90" t="s">
        <v>26</v>
      </c>
      <c r="C137" s="23" t="s">
        <v>89</v>
      </c>
      <c r="D137" s="57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136"/>
      <c r="AH137" s="136"/>
      <c r="AI137" s="136"/>
      <c r="AJ137" s="136"/>
      <c r="AK137" s="59"/>
      <c r="AL137" s="59"/>
      <c r="AM137" s="60"/>
      <c r="AN137" s="60"/>
      <c r="AO137" s="60"/>
      <c r="AP137" s="60"/>
      <c r="AQ137" s="60">
        <f t="shared" si="46"/>
        <v>0</v>
      </c>
      <c r="AR137" s="41">
        <f>34*2</f>
        <v>68</v>
      </c>
      <c r="AS137" s="150">
        <f t="shared" si="45"/>
        <v>0</v>
      </c>
    </row>
    <row r="138" spans="1:45" ht="12.75" customHeight="1" x14ac:dyDescent="0.2">
      <c r="A138" s="106"/>
      <c r="B138" s="108"/>
      <c r="C138" s="23" t="s">
        <v>90</v>
      </c>
      <c r="D138" s="72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136"/>
      <c r="AH138" s="136"/>
      <c r="AI138" s="136"/>
      <c r="AJ138" s="136"/>
      <c r="AK138" s="59"/>
      <c r="AL138" s="59"/>
      <c r="AM138" s="60"/>
      <c r="AN138" s="60"/>
      <c r="AO138" s="60"/>
      <c r="AP138" s="60"/>
      <c r="AQ138" s="60">
        <f t="shared" si="46"/>
        <v>0</v>
      </c>
      <c r="AR138" s="41">
        <f t="shared" ref="AR138" si="48">34*2</f>
        <v>68</v>
      </c>
      <c r="AS138" s="150">
        <f t="shared" si="45"/>
        <v>0</v>
      </c>
    </row>
    <row r="139" spans="1:45" x14ac:dyDescent="0.2">
      <c r="A139" s="106"/>
      <c r="B139" s="90" t="s">
        <v>112</v>
      </c>
      <c r="C139" s="23" t="s">
        <v>89</v>
      </c>
      <c r="D139" s="72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136"/>
      <c r="AH139" s="136"/>
      <c r="AI139" s="136"/>
      <c r="AJ139" s="136"/>
      <c r="AK139" s="59"/>
      <c r="AL139" s="59"/>
      <c r="AM139" s="60"/>
      <c r="AN139" s="60"/>
      <c r="AO139" s="60"/>
      <c r="AP139" s="60"/>
      <c r="AQ139" s="60">
        <f t="shared" si="46"/>
        <v>0</v>
      </c>
      <c r="AR139" s="41">
        <f t="shared" ref="AR139:AR142" si="49">34*3</f>
        <v>102</v>
      </c>
      <c r="AS139" s="150">
        <f t="shared" si="45"/>
        <v>0</v>
      </c>
    </row>
    <row r="140" spans="1:45" x14ac:dyDescent="0.2">
      <c r="A140" s="106"/>
      <c r="B140" s="108"/>
      <c r="C140" s="23" t="s">
        <v>90</v>
      </c>
      <c r="D140" s="57"/>
      <c r="E140" s="59"/>
      <c r="F140" s="59"/>
      <c r="G140" s="59"/>
      <c r="H140" s="59"/>
      <c r="I140" s="66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136"/>
      <c r="AH140" s="136"/>
      <c r="AI140" s="136"/>
      <c r="AJ140" s="136"/>
      <c r="AK140" s="59"/>
      <c r="AL140" s="59"/>
      <c r="AM140" s="60"/>
      <c r="AN140" s="60"/>
      <c r="AO140" s="60"/>
      <c r="AP140" s="60"/>
      <c r="AQ140" s="60">
        <f t="shared" si="46"/>
        <v>0</v>
      </c>
      <c r="AR140" s="41">
        <f t="shared" si="49"/>
        <v>102</v>
      </c>
      <c r="AS140" s="150">
        <f t="shared" si="45"/>
        <v>0</v>
      </c>
    </row>
    <row r="141" spans="1:45" ht="12.75" customHeight="1" x14ac:dyDescent="0.2">
      <c r="A141" s="106"/>
      <c r="B141" s="90" t="s">
        <v>83</v>
      </c>
      <c r="C141" s="23" t="s">
        <v>89</v>
      </c>
      <c r="D141" s="74"/>
      <c r="E141" s="59"/>
      <c r="F141" s="59"/>
      <c r="G141" s="59"/>
      <c r="H141" s="65"/>
      <c r="I141" s="65"/>
      <c r="J141" s="59"/>
      <c r="K141" s="59"/>
      <c r="L141" s="59"/>
      <c r="M141" s="59"/>
      <c r="N141" s="59" t="s">
        <v>118</v>
      </c>
      <c r="O141" s="59"/>
      <c r="P141" s="59"/>
      <c r="Q141" s="59"/>
      <c r="R141" s="59"/>
      <c r="S141" s="59" t="s">
        <v>118</v>
      </c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 t="s">
        <v>122</v>
      </c>
      <c r="AE141" s="59"/>
      <c r="AF141" s="59"/>
      <c r="AG141" s="136"/>
      <c r="AH141" s="136"/>
      <c r="AI141" s="136"/>
      <c r="AJ141" s="136"/>
      <c r="AK141" s="59"/>
      <c r="AL141" s="59"/>
      <c r="AM141" s="60"/>
      <c r="AN141" s="60"/>
      <c r="AO141" s="60"/>
      <c r="AP141" s="60"/>
      <c r="AQ141" s="60">
        <f t="shared" si="46"/>
        <v>3</v>
      </c>
      <c r="AR141" s="41">
        <f t="shared" si="49"/>
        <v>102</v>
      </c>
      <c r="AS141" s="150">
        <f t="shared" si="45"/>
        <v>2.9411764705882353E-2</v>
      </c>
    </row>
    <row r="142" spans="1:45" ht="12.75" customHeight="1" x14ac:dyDescent="0.2">
      <c r="A142" s="106"/>
      <c r="B142" s="108"/>
      <c r="C142" s="23" t="s">
        <v>90</v>
      </c>
      <c r="D142" s="57"/>
      <c r="E142" s="59"/>
      <c r="F142" s="59"/>
      <c r="G142" s="59"/>
      <c r="H142" s="59"/>
      <c r="I142" s="59"/>
      <c r="J142" s="59"/>
      <c r="K142" s="59"/>
      <c r="L142" s="59"/>
      <c r="M142" s="59"/>
      <c r="N142" s="59" t="s">
        <v>118</v>
      </c>
      <c r="O142" s="59"/>
      <c r="P142" s="59"/>
      <c r="Q142" s="59"/>
      <c r="R142" s="59"/>
      <c r="S142" s="59" t="s">
        <v>118</v>
      </c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136"/>
      <c r="AH142" s="136"/>
      <c r="AI142" s="138"/>
      <c r="AJ142" s="138"/>
      <c r="AK142" s="59"/>
      <c r="AL142" s="59"/>
      <c r="AM142" s="60"/>
      <c r="AN142" s="60"/>
      <c r="AO142" s="60"/>
      <c r="AP142" s="60"/>
      <c r="AQ142" s="60">
        <f t="shared" si="46"/>
        <v>2</v>
      </c>
      <c r="AR142" s="41">
        <f t="shared" si="49"/>
        <v>102</v>
      </c>
      <c r="AS142" s="150">
        <f t="shared" si="45"/>
        <v>1.9607843137254902E-2</v>
      </c>
    </row>
    <row r="143" spans="1:45" ht="12.75" customHeight="1" x14ac:dyDescent="0.2">
      <c r="A143" s="106"/>
      <c r="B143" s="90" t="s">
        <v>84</v>
      </c>
      <c r="C143" s="23" t="s">
        <v>89</v>
      </c>
      <c r="D143" s="57"/>
      <c r="E143" s="59"/>
      <c r="F143" s="59"/>
      <c r="G143" s="59"/>
      <c r="H143" s="59"/>
      <c r="I143" s="59"/>
      <c r="J143" s="59" t="s">
        <v>118</v>
      </c>
      <c r="K143" s="59"/>
      <c r="L143" s="59"/>
      <c r="M143" s="59"/>
      <c r="N143" s="59"/>
      <c r="O143" s="59"/>
      <c r="P143" s="59"/>
      <c r="Q143" s="59"/>
      <c r="R143" s="59" t="s">
        <v>118</v>
      </c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136"/>
      <c r="AH143" s="136"/>
      <c r="AI143" s="138"/>
      <c r="AJ143" s="138"/>
      <c r="AK143" s="59"/>
      <c r="AL143" s="59"/>
      <c r="AM143" s="60"/>
      <c r="AN143" s="60"/>
      <c r="AO143" s="60"/>
      <c r="AP143" s="60"/>
      <c r="AQ143" s="60">
        <f t="shared" si="46"/>
        <v>2</v>
      </c>
      <c r="AR143" s="41">
        <f t="shared" ref="AR143:AR144" si="50">34*2</f>
        <v>68</v>
      </c>
      <c r="AS143" s="150">
        <f t="shared" si="45"/>
        <v>2.9411764705882353E-2</v>
      </c>
    </row>
    <row r="144" spans="1:45" ht="12.75" customHeight="1" x14ac:dyDescent="0.2">
      <c r="A144" s="106"/>
      <c r="B144" s="108"/>
      <c r="C144" s="23" t="s">
        <v>90</v>
      </c>
      <c r="D144" s="57"/>
      <c r="E144" s="59"/>
      <c r="F144" s="59"/>
      <c r="G144" s="59"/>
      <c r="H144" s="59"/>
      <c r="I144" s="59"/>
      <c r="J144" s="59" t="s">
        <v>118</v>
      </c>
      <c r="K144" s="59"/>
      <c r="L144" s="59"/>
      <c r="M144" s="59"/>
      <c r="N144" s="59"/>
      <c r="O144" s="59"/>
      <c r="P144" s="59"/>
      <c r="Q144" s="59"/>
      <c r="R144" s="59" t="s">
        <v>118</v>
      </c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136"/>
      <c r="AH144" s="136"/>
      <c r="AI144" s="138"/>
      <c r="AJ144" s="138"/>
      <c r="AK144" s="59"/>
      <c r="AL144" s="59"/>
      <c r="AM144" s="60"/>
      <c r="AN144" s="60"/>
      <c r="AO144" s="60"/>
      <c r="AP144" s="60"/>
      <c r="AQ144" s="60">
        <f t="shared" si="46"/>
        <v>2</v>
      </c>
      <c r="AR144" s="41">
        <f t="shared" si="50"/>
        <v>68</v>
      </c>
      <c r="AS144" s="150">
        <f t="shared" si="45"/>
        <v>2.9411764705882353E-2</v>
      </c>
    </row>
    <row r="145" spans="1:45" x14ac:dyDescent="0.2">
      <c r="A145" s="106"/>
      <c r="B145" s="90" t="s">
        <v>85</v>
      </c>
      <c r="C145" s="23" t="s">
        <v>89</v>
      </c>
      <c r="D145" s="57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 t="s">
        <v>118</v>
      </c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136"/>
      <c r="AH145" s="136"/>
      <c r="AI145" s="138"/>
      <c r="AJ145" s="138"/>
      <c r="AK145" s="59"/>
      <c r="AL145" s="59"/>
      <c r="AM145" s="60"/>
      <c r="AN145" s="60"/>
      <c r="AO145" s="60"/>
      <c r="AP145" s="60"/>
      <c r="AQ145" s="60">
        <f t="shared" si="46"/>
        <v>1</v>
      </c>
      <c r="AR145" s="41">
        <f>34*1</f>
        <v>34</v>
      </c>
      <c r="AS145" s="150">
        <f t="shared" si="45"/>
        <v>2.9411764705882353E-2</v>
      </c>
    </row>
    <row r="146" spans="1:45" x14ac:dyDescent="0.2">
      <c r="A146" s="106"/>
      <c r="B146" s="108"/>
      <c r="C146" s="23" t="s">
        <v>90</v>
      </c>
      <c r="D146" s="72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 t="s">
        <v>118</v>
      </c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136"/>
      <c r="AH146" s="136"/>
      <c r="AI146" s="138"/>
      <c r="AJ146" s="138"/>
      <c r="AK146" s="59"/>
      <c r="AL146" s="59"/>
      <c r="AM146" s="60"/>
      <c r="AN146" s="60"/>
      <c r="AO146" s="60"/>
      <c r="AP146" s="60"/>
      <c r="AQ146" s="60">
        <f t="shared" si="46"/>
        <v>1</v>
      </c>
      <c r="AR146" s="41">
        <f t="shared" ref="AR146:AR148" si="51">34*1</f>
        <v>34</v>
      </c>
      <c r="AS146" s="150">
        <f t="shared" si="45"/>
        <v>2.9411764705882353E-2</v>
      </c>
    </row>
    <row r="147" spans="1:45" ht="12.75" customHeight="1" x14ac:dyDescent="0.2">
      <c r="A147" s="106"/>
      <c r="B147" s="90" t="s">
        <v>34</v>
      </c>
      <c r="C147" s="23" t="s">
        <v>89</v>
      </c>
      <c r="D147" s="57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 t="s">
        <v>118</v>
      </c>
      <c r="Q147" s="59"/>
      <c r="R147" s="59"/>
      <c r="S147" s="59"/>
      <c r="T147" s="65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136"/>
      <c r="AH147" s="136"/>
      <c r="AI147" s="138"/>
      <c r="AJ147" s="138"/>
      <c r="AK147" s="59"/>
      <c r="AL147" s="59"/>
      <c r="AM147" s="60"/>
      <c r="AN147" s="60"/>
      <c r="AO147" s="60"/>
      <c r="AP147" s="60"/>
      <c r="AQ147" s="60">
        <f t="shared" si="46"/>
        <v>1</v>
      </c>
      <c r="AR147" s="41">
        <f t="shared" si="51"/>
        <v>34</v>
      </c>
      <c r="AS147" s="150">
        <f t="shared" si="45"/>
        <v>2.9411764705882353E-2</v>
      </c>
    </row>
    <row r="148" spans="1:45" ht="12.75" customHeight="1" x14ac:dyDescent="0.2">
      <c r="A148" s="106"/>
      <c r="B148" s="108"/>
      <c r="C148" s="23" t="s">
        <v>90</v>
      </c>
      <c r="D148" s="57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 t="s">
        <v>118</v>
      </c>
      <c r="Q148" s="59"/>
      <c r="R148" s="59"/>
      <c r="S148" s="66"/>
      <c r="T148" s="65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136"/>
      <c r="AH148" s="136"/>
      <c r="AI148" s="138"/>
      <c r="AJ148" s="138"/>
      <c r="AK148" s="59"/>
      <c r="AL148" s="59"/>
      <c r="AM148" s="60"/>
      <c r="AN148" s="60"/>
      <c r="AO148" s="60"/>
      <c r="AP148" s="60"/>
      <c r="AQ148" s="60">
        <f t="shared" si="46"/>
        <v>1</v>
      </c>
      <c r="AR148" s="41">
        <f t="shared" si="51"/>
        <v>34</v>
      </c>
      <c r="AS148" s="150">
        <f t="shared" si="45"/>
        <v>2.9411764705882353E-2</v>
      </c>
    </row>
    <row r="149" spans="1:45" ht="12.75" customHeight="1" x14ac:dyDescent="0.2">
      <c r="A149" s="106"/>
      <c r="B149" s="90" t="s">
        <v>27</v>
      </c>
      <c r="C149" s="23" t="s">
        <v>89</v>
      </c>
      <c r="D149" s="72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65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136"/>
      <c r="AH149" s="136"/>
      <c r="AI149" s="138" t="s">
        <v>130</v>
      </c>
      <c r="AJ149" s="138"/>
      <c r="AK149" s="59"/>
      <c r="AL149" s="59"/>
      <c r="AM149" s="60"/>
      <c r="AN149" s="60"/>
      <c r="AO149" s="60"/>
      <c r="AP149" s="60"/>
      <c r="AQ149" s="60">
        <f t="shared" si="46"/>
        <v>1</v>
      </c>
      <c r="AR149" s="41">
        <f t="shared" ref="AR149:AR150" si="52">34*3</f>
        <v>102</v>
      </c>
      <c r="AS149" s="150">
        <f t="shared" si="45"/>
        <v>9.8039215686274508E-3</v>
      </c>
    </row>
    <row r="150" spans="1:45" ht="12.75" customHeight="1" x14ac:dyDescent="0.2">
      <c r="A150" s="106"/>
      <c r="B150" s="108"/>
      <c r="C150" s="23" t="s">
        <v>90</v>
      </c>
      <c r="D150" s="72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65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136"/>
      <c r="AH150" s="136"/>
      <c r="AI150" s="138" t="s">
        <v>130</v>
      </c>
      <c r="AJ150" s="138"/>
      <c r="AK150" s="59"/>
      <c r="AL150" s="59"/>
      <c r="AM150" s="60"/>
      <c r="AN150" s="60"/>
      <c r="AO150" s="60"/>
      <c r="AP150" s="60"/>
      <c r="AQ150" s="60">
        <f t="shared" si="46"/>
        <v>1</v>
      </c>
      <c r="AR150" s="41">
        <f t="shared" si="52"/>
        <v>102</v>
      </c>
      <c r="AS150" s="150">
        <f t="shared" si="45"/>
        <v>9.8039215686274508E-3</v>
      </c>
    </row>
    <row r="151" spans="1:45" ht="12.75" customHeight="1" x14ac:dyDescent="0.2">
      <c r="A151" s="106"/>
      <c r="B151" s="90" t="s">
        <v>31</v>
      </c>
      <c r="C151" s="52" t="s">
        <v>89</v>
      </c>
      <c r="D151" s="72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65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136"/>
      <c r="AH151" s="136"/>
      <c r="AI151" s="138"/>
      <c r="AJ151" s="138"/>
      <c r="AK151" s="59" t="s">
        <v>130</v>
      </c>
      <c r="AL151" s="59"/>
      <c r="AM151" s="60"/>
      <c r="AN151" s="60"/>
      <c r="AO151" s="60"/>
      <c r="AP151" s="60"/>
      <c r="AQ151" s="60">
        <f t="shared" si="46"/>
        <v>1</v>
      </c>
      <c r="AR151" s="41">
        <v>34</v>
      </c>
      <c r="AS151" s="150">
        <f t="shared" si="45"/>
        <v>2.9411764705882353E-2</v>
      </c>
    </row>
    <row r="152" spans="1:45" ht="12.75" customHeight="1" x14ac:dyDescent="0.2">
      <c r="A152" s="106"/>
      <c r="B152" s="91"/>
      <c r="C152" s="52" t="s">
        <v>90</v>
      </c>
      <c r="D152" s="72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65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136"/>
      <c r="AH152" s="136"/>
      <c r="AI152" s="138"/>
      <c r="AJ152" s="138"/>
      <c r="AK152" s="59" t="s">
        <v>130</v>
      </c>
      <c r="AL152" s="59"/>
      <c r="AM152" s="60"/>
      <c r="AN152" s="60"/>
      <c r="AO152" s="60"/>
      <c r="AP152" s="60"/>
      <c r="AQ152" s="60">
        <f t="shared" si="46"/>
        <v>1</v>
      </c>
      <c r="AR152" s="41">
        <v>34</v>
      </c>
      <c r="AS152" s="150">
        <f t="shared" si="45"/>
        <v>2.9411764705882353E-2</v>
      </c>
    </row>
    <row r="153" spans="1:45" ht="12.75" customHeight="1" x14ac:dyDescent="0.2">
      <c r="A153" s="106"/>
      <c r="B153" s="90" t="s">
        <v>29</v>
      </c>
      <c r="C153" s="23" t="s">
        <v>89</v>
      </c>
      <c r="D153" s="72"/>
      <c r="E153" s="59"/>
      <c r="F153" s="59"/>
      <c r="G153" s="59"/>
      <c r="H153" s="59"/>
      <c r="I153" s="59"/>
      <c r="J153" s="59"/>
      <c r="K153" s="59"/>
      <c r="L153" s="59"/>
      <c r="M153" s="59" t="s">
        <v>118</v>
      </c>
      <c r="N153" s="59"/>
      <c r="O153" s="59"/>
      <c r="P153" s="59"/>
      <c r="Q153" s="59"/>
      <c r="R153" s="59"/>
      <c r="S153" s="65"/>
      <c r="T153" s="59"/>
      <c r="U153" s="59"/>
      <c r="V153" s="59"/>
      <c r="W153" s="59"/>
      <c r="X153" s="59" t="s">
        <v>118</v>
      </c>
      <c r="Y153" s="59"/>
      <c r="Z153" s="59"/>
      <c r="AA153" s="59"/>
      <c r="AB153" s="59"/>
      <c r="AC153" s="59"/>
      <c r="AD153" s="59"/>
      <c r="AE153" s="59"/>
      <c r="AF153" s="59"/>
      <c r="AG153" s="136"/>
      <c r="AH153" s="136"/>
      <c r="AI153" s="138"/>
      <c r="AJ153" s="138"/>
      <c r="AK153" s="59"/>
      <c r="AL153" s="59"/>
      <c r="AM153" s="60"/>
      <c r="AN153" s="60"/>
      <c r="AO153" s="60"/>
      <c r="AP153" s="60"/>
      <c r="AQ153" s="60">
        <f t="shared" si="46"/>
        <v>2</v>
      </c>
      <c r="AR153" s="41">
        <f t="shared" ref="AR153:AR160" si="53">34*2</f>
        <v>68</v>
      </c>
      <c r="AS153" s="150">
        <f t="shared" si="45"/>
        <v>2.9411764705882353E-2</v>
      </c>
    </row>
    <row r="154" spans="1:45" ht="12.75" customHeight="1" x14ac:dyDescent="0.2">
      <c r="A154" s="106"/>
      <c r="B154" s="108"/>
      <c r="C154" s="23" t="s">
        <v>90</v>
      </c>
      <c r="D154" s="72"/>
      <c r="E154" s="59"/>
      <c r="F154" s="59"/>
      <c r="G154" s="59"/>
      <c r="H154" s="59"/>
      <c r="I154" s="59"/>
      <c r="J154" s="59"/>
      <c r="K154" s="59"/>
      <c r="L154" s="59"/>
      <c r="M154" s="59" t="s">
        <v>118</v>
      </c>
      <c r="N154" s="59"/>
      <c r="O154" s="59"/>
      <c r="P154" s="59"/>
      <c r="Q154" s="59"/>
      <c r="R154" s="59"/>
      <c r="S154" s="65"/>
      <c r="T154" s="59"/>
      <c r="U154" s="59"/>
      <c r="V154" s="59"/>
      <c r="W154" s="59"/>
      <c r="X154" s="59" t="s">
        <v>118</v>
      </c>
      <c r="Y154" s="59"/>
      <c r="Z154" s="59"/>
      <c r="AA154" s="59"/>
      <c r="AB154" s="59"/>
      <c r="AC154" s="59"/>
      <c r="AD154" s="59"/>
      <c r="AE154" s="59"/>
      <c r="AF154" s="59"/>
      <c r="AG154" s="136"/>
      <c r="AH154" s="136"/>
      <c r="AI154" s="138"/>
      <c r="AJ154" s="138"/>
      <c r="AK154" s="59"/>
      <c r="AL154" s="59"/>
      <c r="AM154" s="60"/>
      <c r="AN154" s="60"/>
      <c r="AO154" s="60"/>
      <c r="AP154" s="60"/>
      <c r="AQ154" s="60">
        <f t="shared" si="46"/>
        <v>2</v>
      </c>
      <c r="AR154" s="41">
        <f t="shared" si="53"/>
        <v>68</v>
      </c>
      <c r="AS154" s="150">
        <f t="shared" si="45"/>
        <v>2.9411764705882353E-2</v>
      </c>
    </row>
    <row r="155" spans="1:45" ht="12.75" customHeight="1" x14ac:dyDescent="0.2">
      <c r="A155" s="106"/>
      <c r="B155" s="90" t="s">
        <v>33</v>
      </c>
      <c r="C155" s="23" t="s">
        <v>89</v>
      </c>
      <c r="D155" s="72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 t="s">
        <v>118</v>
      </c>
      <c r="S155" s="65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136"/>
      <c r="AH155" s="136"/>
      <c r="AI155" s="138"/>
      <c r="AJ155" s="138"/>
      <c r="AK155" s="59"/>
      <c r="AL155" s="59"/>
      <c r="AM155" s="60"/>
      <c r="AN155" s="60"/>
      <c r="AO155" s="60"/>
      <c r="AP155" s="60"/>
      <c r="AQ155" s="60">
        <f t="shared" si="46"/>
        <v>1</v>
      </c>
      <c r="AR155" s="41">
        <f t="shared" si="53"/>
        <v>68</v>
      </c>
      <c r="AS155" s="150">
        <f t="shared" si="45"/>
        <v>1.4705882352941176E-2</v>
      </c>
    </row>
    <row r="156" spans="1:45" ht="12.75" customHeight="1" x14ac:dyDescent="0.2">
      <c r="A156" s="106"/>
      <c r="B156" s="108"/>
      <c r="C156" s="23" t="s">
        <v>90</v>
      </c>
      <c r="D156" s="72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 t="s">
        <v>118</v>
      </c>
      <c r="S156" s="65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136"/>
      <c r="AH156" s="136"/>
      <c r="AI156" s="138"/>
      <c r="AJ156" s="138"/>
      <c r="AK156" s="59"/>
      <c r="AL156" s="59"/>
      <c r="AM156" s="60"/>
      <c r="AN156" s="60"/>
      <c r="AO156" s="60"/>
      <c r="AP156" s="60"/>
      <c r="AQ156" s="60">
        <f t="shared" si="46"/>
        <v>1</v>
      </c>
      <c r="AR156" s="41">
        <f t="shared" si="53"/>
        <v>68</v>
      </c>
      <c r="AS156" s="150">
        <f t="shared" si="45"/>
        <v>1.4705882352941176E-2</v>
      </c>
    </row>
    <row r="157" spans="1:45" ht="12.75" customHeight="1" x14ac:dyDescent="0.2">
      <c r="A157" s="106"/>
      <c r="B157" s="86" t="s">
        <v>36</v>
      </c>
      <c r="C157" s="23" t="s">
        <v>89</v>
      </c>
      <c r="D157" s="72"/>
      <c r="E157" s="59"/>
      <c r="F157" s="59"/>
      <c r="G157" s="59"/>
      <c r="H157" s="59"/>
      <c r="I157" s="59"/>
      <c r="J157" s="59"/>
      <c r="K157" s="59"/>
      <c r="L157" s="59"/>
      <c r="M157" s="59"/>
      <c r="N157" s="59" t="s">
        <v>118</v>
      </c>
      <c r="O157" s="59"/>
      <c r="P157" s="59"/>
      <c r="Q157" s="59"/>
      <c r="R157" s="59"/>
      <c r="S157" s="65"/>
      <c r="T157" s="59"/>
      <c r="U157" s="59"/>
      <c r="V157" s="59"/>
      <c r="W157" s="59"/>
      <c r="X157" s="59" t="s">
        <v>118</v>
      </c>
      <c r="Y157" s="59"/>
      <c r="Z157" s="59"/>
      <c r="AA157" s="59"/>
      <c r="AB157" s="59"/>
      <c r="AC157" s="59" t="s">
        <v>118</v>
      </c>
      <c r="AD157" s="59"/>
      <c r="AE157" s="59"/>
      <c r="AF157" s="59" t="s">
        <v>122</v>
      </c>
      <c r="AG157" s="136"/>
      <c r="AH157" s="136"/>
      <c r="AI157" s="138"/>
      <c r="AJ157" s="138"/>
      <c r="AK157" s="59"/>
      <c r="AL157" s="59"/>
      <c r="AM157" s="60"/>
      <c r="AN157" s="60"/>
      <c r="AO157" s="60"/>
      <c r="AP157" s="60"/>
      <c r="AQ157" s="60">
        <f t="shared" si="46"/>
        <v>4</v>
      </c>
      <c r="AR157" s="41">
        <f t="shared" si="53"/>
        <v>68</v>
      </c>
      <c r="AS157" s="150">
        <f t="shared" si="45"/>
        <v>5.8823529411764705E-2</v>
      </c>
    </row>
    <row r="158" spans="1:45" ht="12.75" customHeight="1" x14ac:dyDescent="0.2">
      <c r="A158" s="106"/>
      <c r="B158" s="86"/>
      <c r="C158" s="23" t="s">
        <v>90</v>
      </c>
      <c r="D158" s="72"/>
      <c r="E158" s="59"/>
      <c r="F158" s="59"/>
      <c r="G158" s="59"/>
      <c r="H158" s="59"/>
      <c r="I158" s="59"/>
      <c r="J158" s="59"/>
      <c r="K158" s="59"/>
      <c r="L158" s="59"/>
      <c r="M158" s="59"/>
      <c r="N158" s="59" t="s">
        <v>118</v>
      </c>
      <c r="O158" s="59"/>
      <c r="P158" s="59"/>
      <c r="Q158" s="59"/>
      <c r="R158" s="59"/>
      <c r="S158" s="65"/>
      <c r="T158" s="59"/>
      <c r="U158" s="59"/>
      <c r="V158" s="59"/>
      <c r="W158" s="59"/>
      <c r="X158" s="59" t="s">
        <v>118</v>
      </c>
      <c r="Y158" s="59"/>
      <c r="Z158" s="59"/>
      <c r="AA158" s="59"/>
      <c r="AB158" s="59"/>
      <c r="AC158" s="59" t="s">
        <v>118</v>
      </c>
      <c r="AD158" s="59"/>
      <c r="AE158" s="59"/>
      <c r="AF158" s="59" t="s">
        <v>122</v>
      </c>
      <c r="AG158" s="136"/>
      <c r="AH158" s="136"/>
      <c r="AI158" s="138"/>
      <c r="AJ158" s="138"/>
      <c r="AK158" s="59"/>
      <c r="AL158" s="59"/>
      <c r="AM158" s="60"/>
      <c r="AN158" s="60"/>
      <c r="AO158" s="60"/>
      <c r="AP158" s="60"/>
      <c r="AQ158" s="60">
        <f t="shared" si="46"/>
        <v>4</v>
      </c>
      <c r="AR158" s="41">
        <f t="shared" si="53"/>
        <v>68</v>
      </c>
      <c r="AS158" s="150">
        <f t="shared" si="45"/>
        <v>5.8823529411764705E-2</v>
      </c>
    </row>
    <row r="159" spans="1:45" ht="12.75" customHeight="1" x14ac:dyDescent="0.2">
      <c r="A159" s="106"/>
      <c r="B159" s="86" t="s">
        <v>28</v>
      </c>
      <c r="C159" s="23" t="s">
        <v>89</v>
      </c>
      <c r="D159" s="72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65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 t="s">
        <v>122</v>
      </c>
      <c r="AG159" s="136"/>
      <c r="AH159" s="136"/>
      <c r="AI159" s="138"/>
      <c r="AJ159" s="138"/>
      <c r="AK159" s="59"/>
      <c r="AL159" s="59"/>
      <c r="AM159" s="60"/>
      <c r="AN159" s="60"/>
      <c r="AO159" s="60"/>
      <c r="AP159" s="60"/>
      <c r="AQ159" s="60">
        <f t="shared" si="46"/>
        <v>1</v>
      </c>
      <c r="AR159" s="41">
        <f t="shared" si="53"/>
        <v>68</v>
      </c>
      <c r="AS159" s="150">
        <f t="shared" si="45"/>
        <v>1.4705882352941176E-2</v>
      </c>
    </row>
    <row r="160" spans="1:45" ht="12.75" customHeight="1" x14ac:dyDescent="0.2">
      <c r="A160" s="106"/>
      <c r="B160" s="86"/>
      <c r="C160" s="23" t="s">
        <v>90</v>
      </c>
      <c r="D160" s="72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65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 t="s">
        <v>122</v>
      </c>
      <c r="AG160" s="136"/>
      <c r="AH160" s="136"/>
      <c r="AI160" s="138"/>
      <c r="AJ160" s="138"/>
      <c r="AK160" s="59"/>
      <c r="AL160" s="59"/>
      <c r="AM160" s="60"/>
      <c r="AN160" s="60"/>
      <c r="AO160" s="60"/>
      <c r="AP160" s="60"/>
      <c r="AQ160" s="60">
        <f t="shared" si="46"/>
        <v>1</v>
      </c>
      <c r="AR160" s="41">
        <f t="shared" si="53"/>
        <v>68</v>
      </c>
      <c r="AS160" s="150">
        <f t="shared" si="45"/>
        <v>1.4705882352941176E-2</v>
      </c>
    </row>
    <row r="161" spans="1:45" ht="12.75" customHeight="1" x14ac:dyDescent="0.2">
      <c r="A161" s="106"/>
      <c r="B161" s="86" t="s">
        <v>52</v>
      </c>
      <c r="C161" s="23" t="s">
        <v>89</v>
      </c>
      <c r="D161" s="72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65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136"/>
      <c r="AH161" s="136" t="s">
        <v>126</v>
      </c>
      <c r="AI161" s="138"/>
      <c r="AJ161" s="138"/>
      <c r="AK161" s="59"/>
      <c r="AL161" s="59"/>
      <c r="AM161" s="60"/>
      <c r="AN161" s="60"/>
      <c r="AO161" s="60"/>
      <c r="AP161" s="60"/>
      <c r="AQ161" s="60">
        <f t="shared" si="46"/>
        <v>1</v>
      </c>
      <c r="AR161" s="41">
        <f t="shared" ref="AR161:AR166" si="54">34*1</f>
        <v>34</v>
      </c>
      <c r="AS161" s="150">
        <f t="shared" si="45"/>
        <v>2.9411764705882353E-2</v>
      </c>
    </row>
    <row r="162" spans="1:45" ht="12.75" customHeight="1" x14ac:dyDescent="0.2">
      <c r="A162" s="106"/>
      <c r="B162" s="86"/>
      <c r="C162" s="23" t="s">
        <v>90</v>
      </c>
      <c r="D162" s="72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65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136"/>
      <c r="AH162" s="136" t="s">
        <v>126</v>
      </c>
      <c r="AI162" s="138"/>
      <c r="AJ162" s="138"/>
      <c r="AK162" s="59"/>
      <c r="AL162" s="59"/>
      <c r="AM162" s="60"/>
      <c r="AN162" s="60"/>
      <c r="AO162" s="60"/>
      <c r="AP162" s="60"/>
      <c r="AQ162" s="60">
        <f t="shared" si="46"/>
        <v>1</v>
      </c>
      <c r="AR162" s="41">
        <f t="shared" si="54"/>
        <v>34</v>
      </c>
      <c r="AS162" s="150">
        <f t="shared" si="45"/>
        <v>2.9411764705882353E-2</v>
      </c>
    </row>
    <row r="163" spans="1:45" ht="12.75" customHeight="1" x14ac:dyDescent="0.2">
      <c r="A163" s="106"/>
      <c r="B163" s="86" t="s">
        <v>71</v>
      </c>
      <c r="C163" s="23" t="s">
        <v>89</v>
      </c>
      <c r="D163" s="72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65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136"/>
      <c r="AH163" s="136"/>
      <c r="AI163" s="138" t="s">
        <v>130</v>
      </c>
      <c r="AJ163" s="138"/>
      <c r="AK163" s="59"/>
      <c r="AL163" s="59"/>
      <c r="AM163" s="60"/>
      <c r="AN163" s="60"/>
      <c r="AO163" s="60"/>
      <c r="AP163" s="60"/>
      <c r="AQ163" s="60">
        <f t="shared" si="46"/>
        <v>1</v>
      </c>
      <c r="AR163" s="41">
        <f t="shared" si="54"/>
        <v>34</v>
      </c>
      <c r="AS163" s="150">
        <f t="shared" si="45"/>
        <v>2.9411764705882353E-2</v>
      </c>
    </row>
    <row r="164" spans="1:45" ht="12.75" customHeight="1" x14ac:dyDescent="0.2">
      <c r="A164" s="106"/>
      <c r="B164" s="86"/>
      <c r="C164" s="23" t="s">
        <v>90</v>
      </c>
      <c r="D164" s="72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65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136"/>
      <c r="AH164" s="136"/>
      <c r="AI164" s="138" t="s">
        <v>130</v>
      </c>
      <c r="AJ164" s="138"/>
      <c r="AK164" s="59"/>
      <c r="AL164" s="59"/>
      <c r="AM164" s="60"/>
      <c r="AN164" s="60"/>
      <c r="AO164" s="60"/>
      <c r="AP164" s="60"/>
      <c r="AQ164" s="60">
        <f t="shared" si="46"/>
        <v>1</v>
      </c>
      <c r="AR164" s="41">
        <f t="shared" si="54"/>
        <v>34</v>
      </c>
      <c r="AS164" s="150">
        <f t="shared" si="45"/>
        <v>2.9411764705882353E-2</v>
      </c>
    </row>
    <row r="165" spans="1:45" ht="12.75" customHeight="1" x14ac:dyDescent="0.2">
      <c r="A165" s="106"/>
      <c r="B165" s="86" t="s">
        <v>88</v>
      </c>
      <c r="C165" s="23" t="s">
        <v>89</v>
      </c>
      <c r="D165" s="72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65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136"/>
      <c r="AH165" s="136"/>
      <c r="AI165" s="138"/>
      <c r="AJ165" s="138"/>
      <c r="AK165" s="59"/>
      <c r="AL165" s="59"/>
      <c r="AM165" s="60"/>
      <c r="AN165" s="60"/>
      <c r="AO165" s="60"/>
      <c r="AP165" s="60"/>
      <c r="AQ165" s="60">
        <f t="shared" si="46"/>
        <v>0</v>
      </c>
      <c r="AR165" s="41">
        <f t="shared" si="54"/>
        <v>34</v>
      </c>
      <c r="AS165" s="150">
        <f t="shared" si="45"/>
        <v>0</v>
      </c>
    </row>
    <row r="166" spans="1:45" ht="27.75" customHeight="1" x14ac:dyDescent="0.2">
      <c r="A166" s="106"/>
      <c r="B166" s="86"/>
      <c r="C166" s="23" t="s">
        <v>90</v>
      </c>
      <c r="D166" s="72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65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136"/>
      <c r="AH166" s="136"/>
      <c r="AI166" s="138"/>
      <c r="AJ166" s="138" t="s">
        <v>130</v>
      </c>
      <c r="AK166" s="59"/>
      <c r="AL166" s="59"/>
      <c r="AM166" s="60"/>
      <c r="AN166" s="60"/>
      <c r="AO166" s="60"/>
      <c r="AP166" s="60"/>
      <c r="AQ166" s="60">
        <f t="shared" si="46"/>
        <v>1</v>
      </c>
      <c r="AR166" s="41">
        <f t="shared" si="54"/>
        <v>34</v>
      </c>
      <c r="AS166" s="150">
        <f t="shared" si="45"/>
        <v>2.9411764705882353E-2</v>
      </c>
    </row>
    <row r="167" spans="1:45" ht="12.75" customHeight="1" x14ac:dyDescent="0.2">
      <c r="A167" s="106"/>
      <c r="B167" s="86" t="s">
        <v>69</v>
      </c>
      <c r="C167" s="23" t="s">
        <v>89</v>
      </c>
      <c r="D167" s="72"/>
      <c r="E167" s="59"/>
      <c r="F167" s="59"/>
      <c r="G167" s="59"/>
      <c r="H167" s="59" t="s">
        <v>128</v>
      </c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65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136"/>
      <c r="AH167" s="136"/>
      <c r="AI167" s="138"/>
      <c r="AJ167" s="138"/>
      <c r="AK167" s="59" t="s">
        <v>128</v>
      </c>
      <c r="AL167" s="59"/>
      <c r="AM167" s="60"/>
      <c r="AN167" s="60"/>
      <c r="AO167" s="60"/>
      <c r="AP167" s="60"/>
      <c r="AQ167" s="60">
        <f t="shared" si="46"/>
        <v>2</v>
      </c>
      <c r="AR167" s="41">
        <f t="shared" ref="AR167:AR168" si="55">34*2</f>
        <v>68</v>
      </c>
      <c r="AS167" s="150">
        <f t="shared" si="45"/>
        <v>2.9411764705882353E-2</v>
      </c>
    </row>
    <row r="168" spans="1:45" ht="12.75" customHeight="1" x14ac:dyDescent="0.2">
      <c r="A168" s="106"/>
      <c r="B168" s="86"/>
      <c r="C168" s="23" t="s">
        <v>90</v>
      </c>
      <c r="D168" s="57"/>
      <c r="E168" s="59"/>
      <c r="F168" s="59"/>
      <c r="G168" s="59"/>
      <c r="H168" s="59" t="s">
        <v>128</v>
      </c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137"/>
      <c r="AH168" s="136"/>
      <c r="AI168" s="136"/>
      <c r="AJ168" s="138"/>
      <c r="AK168" s="59" t="s">
        <v>128</v>
      </c>
      <c r="AL168" s="59"/>
      <c r="AM168" s="60"/>
      <c r="AN168" s="60"/>
      <c r="AO168" s="60"/>
      <c r="AP168" s="60"/>
      <c r="AQ168" s="60">
        <f t="shared" si="46"/>
        <v>2</v>
      </c>
      <c r="AR168" s="41">
        <f t="shared" si="55"/>
        <v>68</v>
      </c>
      <c r="AS168" s="150">
        <f t="shared" si="45"/>
        <v>2.9411764705882353E-2</v>
      </c>
    </row>
    <row r="169" spans="1:45" ht="27" customHeight="1" x14ac:dyDescent="0.2">
      <c r="A169" s="62"/>
      <c r="B169" s="69"/>
      <c r="C169" s="69"/>
      <c r="D169" s="69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2"/>
      <c r="AN169" s="62"/>
      <c r="AO169" s="62"/>
      <c r="AP169" s="62"/>
      <c r="AQ169" s="62"/>
      <c r="AR169" s="62"/>
      <c r="AS169" s="149"/>
    </row>
    <row r="170" spans="1:45" s="2" customFormat="1" ht="25.5" customHeight="1" x14ac:dyDescent="0.2">
      <c r="A170" s="110" t="s">
        <v>37</v>
      </c>
      <c r="B170" s="110"/>
      <c r="C170" s="110"/>
      <c r="D170" s="110"/>
      <c r="E170" s="86" t="s">
        <v>38</v>
      </c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6"/>
      <c r="AK170" s="86"/>
      <c r="AL170" s="86"/>
      <c r="AM170" s="86"/>
      <c r="AN170" s="86"/>
      <c r="AO170" s="86"/>
      <c r="AP170" s="86"/>
      <c r="AQ170" s="96" t="s">
        <v>19</v>
      </c>
      <c r="AR170" s="109" t="s">
        <v>21</v>
      </c>
      <c r="AS170" s="154" t="s">
        <v>20</v>
      </c>
    </row>
    <row r="171" spans="1:45" s="2" customFormat="1" ht="21.75" customHeight="1" x14ac:dyDescent="0.2">
      <c r="A171" s="86" t="s">
        <v>0</v>
      </c>
      <c r="B171" s="86"/>
      <c r="C171" s="86"/>
      <c r="D171" s="53" t="s">
        <v>17</v>
      </c>
      <c r="E171" s="86" t="s">
        <v>1</v>
      </c>
      <c r="F171" s="86"/>
      <c r="G171" s="86"/>
      <c r="H171" s="86"/>
      <c r="I171" s="86" t="s">
        <v>2</v>
      </c>
      <c r="J171" s="86"/>
      <c r="K171" s="86"/>
      <c r="L171" s="86"/>
      <c r="M171" s="86" t="s">
        <v>3</v>
      </c>
      <c r="N171" s="86"/>
      <c r="O171" s="86"/>
      <c r="P171" s="86"/>
      <c r="Q171" s="86" t="s">
        <v>4</v>
      </c>
      <c r="R171" s="86"/>
      <c r="S171" s="86"/>
      <c r="T171" s="86"/>
      <c r="U171" s="86" t="s">
        <v>5</v>
      </c>
      <c r="V171" s="86"/>
      <c r="W171" s="86"/>
      <c r="X171" s="86" t="s">
        <v>6</v>
      </c>
      <c r="Y171" s="86"/>
      <c r="Z171" s="86"/>
      <c r="AA171" s="86"/>
      <c r="AB171" s="86" t="s">
        <v>7</v>
      </c>
      <c r="AC171" s="86"/>
      <c r="AD171" s="86"/>
      <c r="AE171" s="86" t="s">
        <v>8</v>
      </c>
      <c r="AF171" s="86"/>
      <c r="AG171" s="86"/>
      <c r="AH171" s="86"/>
      <c r="AI171" s="86"/>
      <c r="AJ171" s="86" t="s">
        <v>9</v>
      </c>
      <c r="AK171" s="86"/>
      <c r="AL171" s="86"/>
      <c r="AM171" s="86" t="s">
        <v>10</v>
      </c>
      <c r="AN171" s="86"/>
      <c r="AO171" s="86"/>
      <c r="AP171" s="86"/>
      <c r="AQ171" s="96"/>
      <c r="AR171" s="109"/>
      <c r="AS171" s="154"/>
    </row>
    <row r="172" spans="1:45" s="3" customFormat="1" ht="11.25" customHeight="1" x14ac:dyDescent="0.2">
      <c r="A172" s="86"/>
      <c r="B172" s="86"/>
      <c r="C172" s="86"/>
      <c r="D172" s="53" t="s">
        <v>18</v>
      </c>
      <c r="E172" s="23">
        <v>1</v>
      </c>
      <c r="F172" s="23">
        <v>2</v>
      </c>
      <c r="G172" s="23">
        <v>3</v>
      </c>
      <c r="H172" s="23">
        <v>4</v>
      </c>
      <c r="I172" s="23">
        <v>5</v>
      </c>
      <c r="J172" s="23">
        <v>6</v>
      </c>
      <c r="K172" s="23">
        <v>7</v>
      </c>
      <c r="L172" s="23">
        <v>8</v>
      </c>
      <c r="M172" s="23">
        <v>9</v>
      </c>
      <c r="N172" s="23">
        <v>10</v>
      </c>
      <c r="O172" s="23">
        <v>11</v>
      </c>
      <c r="P172" s="23">
        <v>12</v>
      </c>
      <c r="Q172" s="23">
        <v>13</v>
      </c>
      <c r="R172" s="23">
        <v>14</v>
      </c>
      <c r="S172" s="23">
        <v>15</v>
      </c>
      <c r="T172" s="23">
        <v>16</v>
      </c>
      <c r="U172" s="23">
        <v>17</v>
      </c>
      <c r="V172" s="23">
        <v>18</v>
      </c>
      <c r="W172" s="23">
        <v>19</v>
      </c>
      <c r="X172" s="23">
        <v>20</v>
      </c>
      <c r="Y172" s="23">
        <v>21</v>
      </c>
      <c r="Z172" s="23">
        <v>22</v>
      </c>
      <c r="AA172" s="23">
        <v>23</v>
      </c>
      <c r="AB172" s="23">
        <v>24</v>
      </c>
      <c r="AC172" s="23">
        <v>25</v>
      </c>
      <c r="AD172" s="23">
        <v>26</v>
      </c>
      <c r="AE172" s="23">
        <v>27</v>
      </c>
      <c r="AF172" s="23">
        <v>28</v>
      </c>
      <c r="AG172" s="23">
        <v>29</v>
      </c>
      <c r="AH172" s="23">
        <v>30</v>
      </c>
      <c r="AI172" s="23">
        <v>31</v>
      </c>
      <c r="AJ172" s="23">
        <v>32</v>
      </c>
      <c r="AK172" s="23">
        <v>33</v>
      </c>
      <c r="AL172" s="23">
        <v>34</v>
      </c>
      <c r="AM172" s="23">
        <v>35</v>
      </c>
      <c r="AN172" s="23">
        <v>36</v>
      </c>
      <c r="AO172" s="23">
        <v>37</v>
      </c>
      <c r="AP172" s="23">
        <v>38</v>
      </c>
      <c r="AQ172" s="96"/>
      <c r="AR172" s="109"/>
      <c r="AS172" s="154"/>
    </row>
    <row r="173" spans="1:45" ht="12.75" customHeight="1" x14ac:dyDescent="0.2">
      <c r="A173" s="106" t="s">
        <v>24</v>
      </c>
      <c r="B173" s="90" t="s">
        <v>12</v>
      </c>
      <c r="C173" s="23" t="s">
        <v>91</v>
      </c>
      <c r="D173" s="57"/>
      <c r="E173" s="59"/>
      <c r="F173" s="59" t="s">
        <v>118</v>
      </c>
      <c r="G173" s="136"/>
      <c r="H173" s="136"/>
      <c r="I173" s="59"/>
      <c r="J173" s="59" t="s">
        <v>120</v>
      </c>
      <c r="K173" s="59" t="s">
        <v>121</v>
      </c>
      <c r="L173" s="59"/>
      <c r="M173" s="59"/>
      <c r="N173" s="59"/>
      <c r="O173" s="59"/>
      <c r="P173" s="59"/>
      <c r="Q173" s="59" t="s">
        <v>118</v>
      </c>
      <c r="R173" s="59" t="s">
        <v>121</v>
      </c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136"/>
      <c r="AH173" s="136"/>
      <c r="AI173" s="136"/>
      <c r="AJ173" s="136"/>
      <c r="AK173" s="59"/>
      <c r="AL173" s="59"/>
      <c r="AM173" s="70"/>
      <c r="AN173" s="70"/>
      <c r="AO173" s="70"/>
      <c r="AP173" s="70"/>
      <c r="AQ173" s="60">
        <f>COUNTA(E173:AP173)</f>
        <v>5</v>
      </c>
      <c r="AR173" s="41">
        <f>34*3</f>
        <v>102</v>
      </c>
      <c r="AS173" s="150">
        <f t="shared" ref="AS173:AS204" si="56">AQ173/AR173</f>
        <v>4.9019607843137254E-2</v>
      </c>
    </row>
    <row r="174" spans="1:45" x14ac:dyDescent="0.2">
      <c r="A174" s="106"/>
      <c r="B174" s="108"/>
      <c r="C174" s="23" t="s">
        <v>92</v>
      </c>
      <c r="D174" s="57"/>
      <c r="E174" s="59"/>
      <c r="F174" s="59" t="s">
        <v>118</v>
      </c>
      <c r="G174" s="136"/>
      <c r="H174" s="136"/>
      <c r="I174" s="59"/>
      <c r="J174" s="59" t="s">
        <v>120</v>
      </c>
      <c r="K174" s="59" t="s">
        <v>121</v>
      </c>
      <c r="L174" s="59"/>
      <c r="M174" s="59"/>
      <c r="N174" s="59"/>
      <c r="O174" s="59"/>
      <c r="P174" s="59"/>
      <c r="Q174" s="59" t="s">
        <v>118</v>
      </c>
      <c r="R174" s="59" t="s">
        <v>121</v>
      </c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136"/>
      <c r="AH174" s="136"/>
      <c r="AI174" s="136"/>
      <c r="AJ174" s="136"/>
      <c r="AK174" s="59"/>
      <c r="AL174" s="59"/>
      <c r="AM174" s="70"/>
      <c r="AN174" s="70"/>
      <c r="AO174" s="70"/>
      <c r="AP174" s="70"/>
      <c r="AQ174" s="60">
        <f t="shared" ref="AQ174:AQ204" si="57">COUNTA(E174:AP174)</f>
        <v>5</v>
      </c>
      <c r="AR174" s="41">
        <f t="shared" ref="AR174:AR182" si="58">34*3</f>
        <v>102</v>
      </c>
      <c r="AS174" s="150">
        <f t="shared" si="56"/>
        <v>4.9019607843137254E-2</v>
      </c>
    </row>
    <row r="175" spans="1:45" ht="12.75" customHeight="1" x14ac:dyDescent="0.2">
      <c r="A175" s="106"/>
      <c r="B175" s="90" t="s">
        <v>26</v>
      </c>
      <c r="C175" s="23" t="s">
        <v>91</v>
      </c>
      <c r="D175" s="57"/>
      <c r="E175" s="59"/>
      <c r="F175" s="59"/>
      <c r="G175" s="136"/>
      <c r="H175" s="136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136"/>
      <c r="AH175" s="136"/>
      <c r="AI175" s="136"/>
      <c r="AJ175" s="136"/>
      <c r="AK175" s="59"/>
      <c r="AL175" s="59"/>
      <c r="AM175" s="70"/>
      <c r="AN175" s="70"/>
      <c r="AO175" s="70"/>
      <c r="AP175" s="70"/>
      <c r="AQ175" s="60">
        <f t="shared" si="57"/>
        <v>0</v>
      </c>
      <c r="AR175" s="41">
        <f t="shared" si="58"/>
        <v>102</v>
      </c>
      <c r="AS175" s="150">
        <f t="shared" si="56"/>
        <v>0</v>
      </c>
    </row>
    <row r="176" spans="1:45" ht="12.75" customHeight="1" x14ac:dyDescent="0.2">
      <c r="A176" s="106"/>
      <c r="B176" s="108"/>
      <c r="C176" s="23" t="s">
        <v>92</v>
      </c>
      <c r="D176" s="72"/>
      <c r="E176" s="59"/>
      <c r="F176" s="59"/>
      <c r="G176" s="136"/>
      <c r="H176" s="136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136"/>
      <c r="AH176" s="136"/>
      <c r="AI176" s="136"/>
      <c r="AJ176" s="136"/>
      <c r="AK176" s="59"/>
      <c r="AL176" s="59"/>
      <c r="AM176" s="70"/>
      <c r="AN176" s="70"/>
      <c r="AO176" s="70"/>
      <c r="AP176" s="70"/>
      <c r="AQ176" s="60">
        <f t="shared" si="57"/>
        <v>0</v>
      </c>
      <c r="AR176" s="41">
        <f t="shared" si="58"/>
        <v>102</v>
      </c>
      <c r="AS176" s="150">
        <f t="shared" si="56"/>
        <v>0</v>
      </c>
    </row>
    <row r="177" spans="1:45" x14ac:dyDescent="0.2">
      <c r="A177" s="106"/>
      <c r="B177" s="90" t="s">
        <v>112</v>
      </c>
      <c r="C177" s="23" t="s">
        <v>91</v>
      </c>
      <c r="D177" s="72"/>
      <c r="E177" s="59"/>
      <c r="F177" s="59"/>
      <c r="G177" s="136"/>
      <c r="H177" s="136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136"/>
      <c r="AH177" s="136"/>
      <c r="AI177" s="136"/>
      <c r="AJ177" s="136"/>
      <c r="AK177" s="59"/>
      <c r="AL177" s="59"/>
      <c r="AM177" s="70"/>
      <c r="AN177" s="70"/>
      <c r="AO177" s="70"/>
      <c r="AP177" s="70"/>
      <c r="AQ177" s="60">
        <f t="shared" si="57"/>
        <v>0</v>
      </c>
      <c r="AR177" s="41">
        <f t="shared" si="58"/>
        <v>102</v>
      </c>
      <c r="AS177" s="150">
        <f t="shared" si="56"/>
        <v>0</v>
      </c>
    </row>
    <row r="178" spans="1:45" x14ac:dyDescent="0.2">
      <c r="A178" s="106"/>
      <c r="B178" s="108"/>
      <c r="C178" s="23" t="s">
        <v>92</v>
      </c>
      <c r="D178" s="57"/>
      <c r="E178" s="59"/>
      <c r="F178" s="59"/>
      <c r="G178" s="136"/>
      <c r="H178" s="136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136"/>
      <c r="AH178" s="136"/>
      <c r="AI178" s="136"/>
      <c r="AJ178" s="136"/>
      <c r="AK178" s="59"/>
      <c r="AL178" s="59"/>
      <c r="AM178" s="70"/>
      <c r="AN178" s="70"/>
      <c r="AO178" s="70"/>
      <c r="AP178" s="70"/>
      <c r="AQ178" s="60">
        <f t="shared" si="57"/>
        <v>0</v>
      </c>
      <c r="AR178" s="41">
        <f t="shared" si="58"/>
        <v>102</v>
      </c>
      <c r="AS178" s="150">
        <f t="shared" si="56"/>
        <v>0</v>
      </c>
    </row>
    <row r="179" spans="1:45" ht="12.75" customHeight="1" x14ac:dyDescent="0.2">
      <c r="A179" s="106"/>
      <c r="B179" s="90" t="s">
        <v>83</v>
      </c>
      <c r="C179" s="23" t="s">
        <v>91</v>
      </c>
      <c r="D179" s="57"/>
      <c r="E179" s="59"/>
      <c r="F179" s="59"/>
      <c r="G179" s="136"/>
      <c r="H179" s="139"/>
      <c r="I179" s="65"/>
      <c r="J179" s="59"/>
      <c r="K179" s="59"/>
      <c r="L179" s="59" t="s">
        <v>118</v>
      </c>
      <c r="M179" s="59"/>
      <c r="N179" s="59"/>
      <c r="O179" s="59"/>
      <c r="P179" s="59"/>
      <c r="Q179" s="59" t="s">
        <v>118</v>
      </c>
      <c r="R179" s="59"/>
      <c r="S179" s="59"/>
      <c r="T179" s="59"/>
      <c r="U179" s="59"/>
      <c r="V179" s="59" t="s">
        <v>118</v>
      </c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136"/>
      <c r="AH179" s="136"/>
      <c r="AI179" s="136"/>
      <c r="AJ179" s="136"/>
      <c r="AK179" s="59"/>
      <c r="AL179" s="59"/>
      <c r="AM179" s="70"/>
      <c r="AN179" s="70"/>
      <c r="AO179" s="70"/>
      <c r="AP179" s="70"/>
      <c r="AQ179" s="60">
        <f t="shared" si="57"/>
        <v>3</v>
      </c>
      <c r="AR179" s="41">
        <f t="shared" si="58"/>
        <v>102</v>
      </c>
      <c r="AS179" s="150">
        <f t="shared" si="56"/>
        <v>2.9411764705882353E-2</v>
      </c>
    </row>
    <row r="180" spans="1:45" ht="12.75" customHeight="1" x14ac:dyDescent="0.2">
      <c r="A180" s="106"/>
      <c r="B180" s="108"/>
      <c r="C180" s="23" t="s">
        <v>92</v>
      </c>
      <c r="D180" s="74"/>
      <c r="E180" s="59"/>
      <c r="F180" s="59"/>
      <c r="G180" s="136"/>
      <c r="H180" s="137"/>
      <c r="I180" s="59"/>
      <c r="J180" s="59"/>
      <c r="K180" s="59"/>
      <c r="L180" s="59" t="s">
        <v>118</v>
      </c>
      <c r="M180" s="59"/>
      <c r="N180" s="59"/>
      <c r="O180" s="59"/>
      <c r="P180" s="59"/>
      <c r="Q180" s="59" t="s">
        <v>118</v>
      </c>
      <c r="R180" s="59"/>
      <c r="S180" s="59"/>
      <c r="T180" s="59"/>
      <c r="U180" s="59"/>
      <c r="V180" s="59" t="s">
        <v>118</v>
      </c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136"/>
      <c r="AH180" s="136"/>
      <c r="AI180" s="136"/>
      <c r="AJ180" s="136"/>
      <c r="AK180" s="59"/>
      <c r="AL180" s="59"/>
      <c r="AM180" s="70"/>
      <c r="AN180" s="70"/>
      <c r="AO180" s="70"/>
      <c r="AP180" s="70"/>
      <c r="AQ180" s="60">
        <f t="shared" si="57"/>
        <v>3</v>
      </c>
      <c r="AR180" s="41">
        <f t="shared" si="58"/>
        <v>102</v>
      </c>
      <c r="AS180" s="150">
        <f t="shared" si="56"/>
        <v>2.9411764705882353E-2</v>
      </c>
    </row>
    <row r="181" spans="1:45" x14ac:dyDescent="0.2">
      <c r="A181" s="106"/>
      <c r="B181" s="90" t="s">
        <v>84</v>
      </c>
      <c r="C181" s="23" t="s">
        <v>91</v>
      </c>
      <c r="D181" s="57"/>
      <c r="E181" s="59"/>
      <c r="F181" s="59"/>
      <c r="G181" s="136"/>
      <c r="H181" s="136"/>
      <c r="I181" s="59"/>
      <c r="J181" s="59"/>
      <c r="K181" s="59"/>
      <c r="L181" s="59" t="s">
        <v>118</v>
      </c>
      <c r="M181" s="59"/>
      <c r="N181" s="59"/>
      <c r="O181" s="59"/>
      <c r="P181" s="59"/>
      <c r="Q181" s="59"/>
      <c r="R181" s="59" t="s">
        <v>118</v>
      </c>
      <c r="S181" s="59"/>
      <c r="T181" s="59"/>
      <c r="U181" s="59"/>
      <c r="V181" s="59" t="s">
        <v>118</v>
      </c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136"/>
      <c r="AH181" s="136"/>
      <c r="AI181" s="138"/>
      <c r="AJ181" s="138"/>
      <c r="AK181" s="59"/>
      <c r="AL181" s="59"/>
      <c r="AM181" s="70"/>
      <c r="AN181" s="70"/>
      <c r="AO181" s="70"/>
      <c r="AP181" s="70"/>
      <c r="AQ181" s="60">
        <f t="shared" si="57"/>
        <v>3</v>
      </c>
      <c r="AR181" s="41">
        <f t="shared" si="58"/>
        <v>102</v>
      </c>
      <c r="AS181" s="150">
        <f t="shared" si="56"/>
        <v>2.9411764705882353E-2</v>
      </c>
    </row>
    <row r="182" spans="1:45" ht="12.75" customHeight="1" x14ac:dyDescent="0.2">
      <c r="A182" s="106"/>
      <c r="B182" s="108"/>
      <c r="C182" s="23" t="s">
        <v>92</v>
      </c>
      <c r="D182" s="57"/>
      <c r="E182" s="59"/>
      <c r="F182" s="59"/>
      <c r="G182" s="136"/>
      <c r="H182" s="136"/>
      <c r="I182" s="59"/>
      <c r="J182" s="59"/>
      <c r="K182" s="59"/>
      <c r="L182" s="59" t="s">
        <v>118</v>
      </c>
      <c r="M182" s="59"/>
      <c r="N182" s="59"/>
      <c r="O182" s="59"/>
      <c r="P182" s="59"/>
      <c r="Q182" s="59"/>
      <c r="R182" s="59" t="s">
        <v>118</v>
      </c>
      <c r="S182" s="59"/>
      <c r="T182" s="59"/>
      <c r="U182" s="59"/>
      <c r="V182" s="59" t="s">
        <v>118</v>
      </c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136"/>
      <c r="AH182" s="136"/>
      <c r="AI182" s="138"/>
      <c r="AJ182" s="138"/>
      <c r="AK182" s="59"/>
      <c r="AL182" s="59"/>
      <c r="AM182" s="70"/>
      <c r="AN182" s="70"/>
      <c r="AO182" s="70"/>
      <c r="AP182" s="70"/>
      <c r="AQ182" s="60">
        <f t="shared" si="57"/>
        <v>3</v>
      </c>
      <c r="AR182" s="41">
        <f t="shared" si="58"/>
        <v>102</v>
      </c>
      <c r="AS182" s="150">
        <f t="shared" si="56"/>
        <v>2.9411764705882353E-2</v>
      </c>
    </row>
    <row r="183" spans="1:45" ht="12.75" customHeight="1" x14ac:dyDescent="0.2">
      <c r="A183" s="106"/>
      <c r="B183" s="90" t="s">
        <v>85</v>
      </c>
      <c r="C183" s="23" t="s">
        <v>91</v>
      </c>
      <c r="D183" s="72"/>
      <c r="E183" s="59"/>
      <c r="F183" s="59"/>
      <c r="G183" s="136"/>
      <c r="H183" s="136"/>
      <c r="I183" s="59"/>
      <c r="J183" s="59"/>
      <c r="K183" s="59"/>
      <c r="L183" s="59" t="s">
        <v>119</v>
      </c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136"/>
      <c r="AH183" s="136"/>
      <c r="AI183" s="138"/>
      <c r="AJ183" s="138"/>
      <c r="AK183" s="59" t="s">
        <v>119</v>
      </c>
      <c r="AL183" s="59"/>
      <c r="AM183" s="70"/>
      <c r="AN183" s="70"/>
      <c r="AO183" s="70"/>
      <c r="AP183" s="70"/>
      <c r="AQ183" s="60">
        <f t="shared" si="57"/>
        <v>2</v>
      </c>
      <c r="AR183" s="41">
        <f>34*1</f>
        <v>34</v>
      </c>
      <c r="AS183" s="150">
        <f t="shared" si="56"/>
        <v>5.8823529411764705E-2</v>
      </c>
    </row>
    <row r="184" spans="1:45" x14ac:dyDescent="0.2">
      <c r="A184" s="106"/>
      <c r="B184" s="108"/>
      <c r="C184" s="23" t="s">
        <v>92</v>
      </c>
      <c r="D184" s="57"/>
      <c r="E184" s="59"/>
      <c r="F184" s="59"/>
      <c r="G184" s="136"/>
      <c r="H184" s="136"/>
      <c r="I184" s="59"/>
      <c r="J184" s="59"/>
      <c r="K184" s="59"/>
      <c r="L184" s="59" t="s">
        <v>119</v>
      </c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136"/>
      <c r="AH184" s="136"/>
      <c r="AI184" s="138"/>
      <c r="AJ184" s="138"/>
      <c r="AK184" s="59" t="s">
        <v>119</v>
      </c>
      <c r="AL184" s="59"/>
      <c r="AM184" s="70"/>
      <c r="AN184" s="70"/>
      <c r="AO184" s="70"/>
      <c r="AP184" s="70"/>
      <c r="AQ184" s="60">
        <f t="shared" si="57"/>
        <v>2</v>
      </c>
      <c r="AR184" s="41">
        <f t="shared" ref="AR184:AR186" si="59">34*1</f>
        <v>34</v>
      </c>
      <c r="AS184" s="150">
        <f t="shared" si="56"/>
        <v>5.8823529411764705E-2</v>
      </c>
    </row>
    <row r="185" spans="1:45" x14ac:dyDescent="0.2">
      <c r="A185" s="106"/>
      <c r="B185" s="90" t="s">
        <v>34</v>
      </c>
      <c r="C185" s="23" t="s">
        <v>118</v>
      </c>
      <c r="D185" s="72"/>
      <c r="E185" s="59"/>
      <c r="F185" s="59"/>
      <c r="G185" s="136"/>
      <c r="H185" s="136"/>
      <c r="I185" s="59"/>
      <c r="J185" s="59"/>
      <c r="K185" s="59"/>
      <c r="L185" s="59"/>
      <c r="M185" s="59"/>
      <c r="N185" s="59"/>
      <c r="O185" s="59"/>
      <c r="P185" s="59"/>
      <c r="Q185" s="59" t="s">
        <v>118</v>
      </c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136"/>
      <c r="AH185" s="136"/>
      <c r="AI185" s="138"/>
      <c r="AJ185" s="138"/>
      <c r="AK185" s="59"/>
      <c r="AL185" s="59"/>
      <c r="AM185" s="70"/>
      <c r="AN185" s="70"/>
      <c r="AO185" s="70"/>
      <c r="AP185" s="70"/>
      <c r="AQ185" s="60">
        <f t="shared" si="57"/>
        <v>1</v>
      </c>
      <c r="AR185" s="41">
        <f t="shared" si="59"/>
        <v>34</v>
      </c>
      <c r="AS185" s="150">
        <f t="shared" si="56"/>
        <v>2.9411764705882353E-2</v>
      </c>
    </row>
    <row r="186" spans="1:45" x14ac:dyDescent="0.2">
      <c r="A186" s="106"/>
      <c r="B186" s="108"/>
      <c r="C186" s="23" t="s">
        <v>92</v>
      </c>
      <c r="D186" s="72"/>
      <c r="E186" s="59"/>
      <c r="F186" s="59"/>
      <c r="G186" s="136"/>
      <c r="H186" s="136"/>
      <c r="I186" s="59"/>
      <c r="J186" s="59"/>
      <c r="K186" s="59"/>
      <c r="L186" s="59"/>
      <c r="M186" s="59"/>
      <c r="N186" s="59"/>
      <c r="O186" s="59"/>
      <c r="P186" s="59"/>
      <c r="Q186" s="59" t="s">
        <v>118</v>
      </c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136"/>
      <c r="AH186" s="136"/>
      <c r="AI186" s="138"/>
      <c r="AJ186" s="138"/>
      <c r="AK186" s="59"/>
      <c r="AL186" s="59"/>
      <c r="AM186" s="70"/>
      <c r="AN186" s="70"/>
      <c r="AO186" s="70"/>
      <c r="AP186" s="70"/>
      <c r="AQ186" s="60">
        <f t="shared" si="57"/>
        <v>1</v>
      </c>
      <c r="AR186" s="41">
        <f t="shared" si="59"/>
        <v>34</v>
      </c>
      <c r="AS186" s="150">
        <f t="shared" si="56"/>
        <v>2.9411764705882353E-2</v>
      </c>
    </row>
    <row r="187" spans="1:45" x14ac:dyDescent="0.2">
      <c r="A187" s="106"/>
      <c r="B187" s="90" t="s">
        <v>27</v>
      </c>
      <c r="C187" s="23" t="s">
        <v>91</v>
      </c>
      <c r="D187" s="72"/>
      <c r="E187" s="59"/>
      <c r="F187" s="59"/>
      <c r="G187" s="136"/>
      <c r="H187" s="136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136"/>
      <c r="AH187" s="136"/>
      <c r="AI187" s="138" t="s">
        <v>130</v>
      </c>
      <c r="AJ187" s="138"/>
      <c r="AK187" s="59"/>
      <c r="AL187" s="59"/>
      <c r="AM187" s="70"/>
      <c r="AN187" s="70"/>
      <c r="AO187" s="70"/>
      <c r="AP187" s="70"/>
      <c r="AQ187" s="60">
        <f t="shared" si="57"/>
        <v>1</v>
      </c>
      <c r="AR187" s="41">
        <f>34*2</f>
        <v>68</v>
      </c>
      <c r="AS187" s="150">
        <f t="shared" si="56"/>
        <v>1.4705882352941176E-2</v>
      </c>
    </row>
    <row r="188" spans="1:45" x14ac:dyDescent="0.2">
      <c r="A188" s="106"/>
      <c r="B188" s="108"/>
      <c r="C188" s="23" t="s">
        <v>92</v>
      </c>
      <c r="D188" s="72"/>
      <c r="E188" s="59"/>
      <c r="F188" s="59"/>
      <c r="G188" s="136"/>
      <c r="H188" s="136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136"/>
      <c r="AH188" s="136"/>
      <c r="AI188" s="138" t="s">
        <v>130</v>
      </c>
      <c r="AJ188" s="138"/>
      <c r="AK188" s="59"/>
      <c r="AL188" s="59"/>
      <c r="AM188" s="70"/>
      <c r="AN188" s="70"/>
      <c r="AO188" s="70"/>
      <c r="AP188" s="70"/>
      <c r="AQ188" s="60">
        <f t="shared" si="57"/>
        <v>1</v>
      </c>
      <c r="AR188" s="41">
        <f t="shared" ref="AR188" si="60">34*2</f>
        <v>68</v>
      </c>
      <c r="AS188" s="150">
        <f t="shared" si="56"/>
        <v>1.4705882352941176E-2</v>
      </c>
    </row>
    <row r="189" spans="1:45" x14ac:dyDescent="0.2">
      <c r="A189" s="106"/>
      <c r="B189" s="90" t="s">
        <v>31</v>
      </c>
      <c r="C189" s="23" t="s">
        <v>91</v>
      </c>
      <c r="D189" s="72"/>
      <c r="E189" s="59"/>
      <c r="F189" s="59"/>
      <c r="G189" s="136"/>
      <c r="H189" s="136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 t="s">
        <v>132</v>
      </c>
      <c r="AG189" s="136"/>
      <c r="AH189" s="136"/>
      <c r="AI189" s="138"/>
      <c r="AJ189" s="138"/>
      <c r="AK189" s="59"/>
      <c r="AL189" s="59"/>
      <c r="AM189" s="70"/>
      <c r="AN189" s="70"/>
      <c r="AO189" s="70"/>
      <c r="AP189" s="70"/>
      <c r="AQ189" s="60">
        <f t="shared" si="57"/>
        <v>1</v>
      </c>
      <c r="AR189" s="41">
        <f>34*1</f>
        <v>34</v>
      </c>
      <c r="AS189" s="150">
        <f t="shared" si="56"/>
        <v>2.9411764705882353E-2</v>
      </c>
    </row>
    <row r="190" spans="1:45" x14ac:dyDescent="0.2">
      <c r="A190" s="106"/>
      <c r="B190" s="108"/>
      <c r="C190" s="23" t="s">
        <v>92</v>
      </c>
      <c r="D190" s="72"/>
      <c r="E190" s="59"/>
      <c r="F190" s="59"/>
      <c r="G190" s="136"/>
      <c r="H190" s="136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 t="s">
        <v>132</v>
      </c>
      <c r="AG190" s="136"/>
      <c r="AH190" s="136"/>
      <c r="AI190" s="138"/>
      <c r="AJ190" s="138"/>
      <c r="AK190" s="59"/>
      <c r="AL190" s="59"/>
      <c r="AM190" s="70"/>
      <c r="AN190" s="70"/>
      <c r="AO190" s="70"/>
      <c r="AP190" s="70"/>
      <c r="AQ190" s="60">
        <f t="shared" si="57"/>
        <v>1</v>
      </c>
      <c r="AR190" s="41">
        <f t="shared" ref="AR190" si="61">34*1</f>
        <v>34</v>
      </c>
      <c r="AS190" s="150">
        <f t="shared" si="56"/>
        <v>2.9411764705882353E-2</v>
      </c>
    </row>
    <row r="191" spans="1:45" x14ac:dyDescent="0.2">
      <c r="A191" s="106"/>
      <c r="B191" s="90" t="s">
        <v>29</v>
      </c>
      <c r="C191" s="23" t="s">
        <v>91</v>
      </c>
      <c r="D191" s="72"/>
      <c r="E191" s="59"/>
      <c r="F191" s="59"/>
      <c r="G191" s="136"/>
      <c r="H191" s="136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70"/>
      <c r="AJ191" s="70" t="s">
        <v>118</v>
      </c>
      <c r="AK191" s="59"/>
      <c r="AL191" s="59"/>
      <c r="AM191" s="70"/>
      <c r="AN191" s="70"/>
      <c r="AO191" s="70"/>
      <c r="AP191" s="70"/>
      <c r="AQ191" s="60">
        <f t="shared" si="57"/>
        <v>1</v>
      </c>
      <c r="AR191" s="41">
        <f>34*2</f>
        <v>68</v>
      </c>
      <c r="AS191" s="150">
        <f t="shared" si="56"/>
        <v>1.4705882352941176E-2</v>
      </c>
    </row>
    <row r="192" spans="1:45" x14ac:dyDescent="0.2">
      <c r="A192" s="106"/>
      <c r="B192" s="108"/>
      <c r="C192" s="23" t="s">
        <v>92</v>
      </c>
      <c r="D192" s="72"/>
      <c r="E192" s="59"/>
      <c r="F192" s="59"/>
      <c r="G192" s="136"/>
      <c r="H192" s="136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70"/>
      <c r="AJ192" s="70" t="s">
        <v>138</v>
      </c>
      <c r="AK192" s="59"/>
      <c r="AL192" s="59"/>
      <c r="AM192" s="70"/>
      <c r="AN192" s="70"/>
      <c r="AO192" s="70"/>
      <c r="AP192" s="70"/>
      <c r="AQ192" s="60">
        <f t="shared" si="57"/>
        <v>1</v>
      </c>
      <c r="AR192" s="41">
        <f t="shared" ref="AR192" si="62">34*2</f>
        <v>68</v>
      </c>
      <c r="AS192" s="150">
        <f t="shared" si="56"/>
        <v>1.4705882352941176E-2</v>
      </c>
    </row>
    <row r="193" spans="1:45" x14ac:dyDescent="0.2">
      <c r="A193" s="106"/>
      <c r="B193" s="90" t="s">
        <v>33</v>
      </c>
      <c r="C193" s="23" t="s">
        <v>91</v>
      </c>
      <c r="D193" s="72"/>
      <c r="E193" s="59"/>
      <c r="F193" s="59"/>
      <c r="G193" s="136"/>
      <c r="H193" s="136"/>
      <c r="I193" s="59"/>
      <c r="J193" s="59"/>
      <c r="K193" s="59"/>
      <c r="L193" s="59"/>
      <c r="M193" s="59"/>
      <c r="N193" s="59"/>
      <c r="O193" s="59" t="s">
        <v>118</v>
      </c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70"/>
      <c r="AJ193" s="70"/>
      <c r="AK193" s="59"/>
      <c r="AL193" s="59"/>
      <c r="AM193" s="70"/>
      <c r="AN193" s="70"/>
      <c r="AO193" s="70"/>
      <c r="AP193" s="70"/>
      <c r="AQ193" s="60">
        <f t="shared" si="57"/>
        <v>1</v>
      </c>
      <c r="AR193" s="41">
        <f>34*3</f>
        <v>102</v>
      </c>
      <c r="AS193" s="150">
        <f t="shared" si="56"/>
        <v>9.8039215686274508E-3</v>
      </c>
    </row>
    <row r="194" spans="1:45" x14ac:dyDescent="0.2">
      <c r="A194" s="106"/>
      <c r="B194" s="108"/>
      <c r="C194" s="23" t="s">
        <v>92</v>
      </c>
      <c r="D194" s="72"/>
      <c r="E194" s="59"/>
      <c r="F194" s="59"/>
      <c r="G194" s="136"/>
      <c r="H194" s="136"/>
      <c r="I194" s="59"/>
      <c r="J194" s="59"/>
      <c r="K194" s="59"/>
      <c r="L194" s="59"/>
      <c r="M194" s="59"/>
      <c r="N194" s="59"/>
      <c r="O194" s="59" t="s">
        <v>118</v>
      </c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70"/>
      <c r="AJ194" s="70"/>
      <c r="AK194" s="59"/>
      <c r="AL194" s="59"/>
      <c r="AM194" s="70"/>
      <c r="AN194" s="70"/>
      <c r="AO194" s="70"/>
      <c r="AP194" s="70"/>
      <c r="AQ194" s="60">
        <f t="shared" si="57"/>
        <v>1</v>
      </c>
      <c r="AR194" s="41">
        <f t="shared" ref="AR194" si="63">34*3</f>
        <v>102</v>
      </c>
      <c r="AS194" s="150">
        <f t="shared" si="56"/>
        <v>9.8039215686274508E-3</v>
      </c>
    </row>
    <row r="195" spans="1:45" x14ac:dyDescent="0.2">
      <c r="A195" s="106"/>
      <c r="B195" s="86" t="s">
        <v>36</v>
      </c>
      <c r="C195" s="23" t="s">
        <v>91</v>
      </c>
      <c r="D195" s="72"/>
      <c r="E195" s="59"/>
      <c r="F195" s="59"/>
      <c r="G195" s="136" t="s">
        <v>118</v>
      </c>
      <c r="H195" s="136"/>
      <c r="I195" s="59"/>
      <c r="J195" s="59"/>
      <c r="K195" s="59"/>
      <c r="L195" s="59"/>
      <c r="M195" s="59" t="s">
        <v>118</v>
      </c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 t="s">
        <v>118</v>
      </c>
      <c r="Z195" s="59"/>
      <c r="AA195" s="59"/>
      <c r="AB195" s="59"/>
      <c r="AC195" s="59"/>
      <c r="AD195" s="59"/>
      <c r="AE195" s="59"/>
      <c r="AF195" s="59"/>
      <c r="AG195" s="59"/>
      <c r="AH195" s="59"/>
      <c r="AI195" s="70"/>
      <c r="AJ195" s="70" t="s">
        <v>118</v>
      </c>
      <c r="AK195" s="59"/>
      <c r="AL195" s="59"/>
      <c r="AM195" s="70"/>
      <c r="AN195" s="70"/>
      <c r="AO195" s="70"/>
      <c r="AP195" s="70"/>
      <c r="AQ195" s="60">
        <f t="shared" si="57"/>
        <v>4</v>
      </c>
      <c r="AR195" s="41">
        <f>34*2</f>
        <v>68</v>
      </c>
      <c r="AS195" s="150">
        <f t="shared" si="56"/>
        <v>5.8823529411764705E-2</v>
      </c>
    </row>
    <row r="196" spans="1:45" x14ac:dyDescent="0.2">
      <c r="A196" s="106"/>
      <c r="B196" s="86"/>
      <c r="C196" s="23" t="s">
        <v>92</v>
      </c>
      <c r="D196" s="72"/>
      <c r="E196" s="59"/>
      <c r="F196" s="59"/>
      <c r="G196" s="136" t="s">
        <v>118</v>
      </c>
      <c r="H196" s="136"/>
      <c r="I196" s="59"/>
      <c r="J196" s="59"/>
      <c r="K196" s="59"/>
      <c r="L196" s="59"/>
      <c r="M196" s="59" t="s">
        <v>118</v>
      </c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 t="s">
        <v>118</v>
      </c>
      <c r="Z196" s="59"/>
      <c r="AA196" s="59"/>
      <c r="AB196" s="59"/>
      <c r="AC196" s="59"/>
      <c r="AD196" s="59"/>
      <c r="AE196" s="59"/>
      <c r="AF196" s="59"/>
      <c r="AG196" s="59"/>
      <c r="AH196" s="59"/>
      <c r="AI196" s="70"/>
      <c r="AJ196" s="70" t="s">
        <v>118</v>
      </c>
      <c r="AK196" s="59"/>
      <c r="AL196" s="59"/>
      <c r="AM196" s="70"/>
      <c r="AN196" s="70"/>
      <c r="AO196" s="70"/>
      <c r="AP196" s="70"/>
      <c r="AQ196" s="60">
        <f t="shared" si="57"/>
        <v>4</v>
      </c>
      <c r="AR196" s="41">
        <f t="shared" ref="AR196:AR198" si="64">34*2</f>
        <v>68</v>
      </c>
      <c r="AS196" s="150">
        <f t="shared" si="56"/>
        <v>5.8823529411764705E-2</v>
      </c>
    </row>
    <row r="197" spans="1:45" x14ac:dyDescent="0.2">
      <c r="A197" s="106"/>
      <c r="B197" s="86" t="s">
        <v>28</v>
      </c>
      <c r="C197" s="23" t="s">
        <v>91</v>
      </c>
      <c r="D197" s="72"/>
      <c r="E197" s="59"/>
      <c r="F197" s="59"/>
      <c r="G197" s="136"/>
      <c r="H197" s="136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70" t="s">
        <v>130</v>
      </c>
      <c r="AJ197" s="70"/>
      <c r="AK197" s="59"/>
      <c r="AL197" s="59"/>
      <c r="AM197" s="70"/>
      <c r="AN197" s="70"/>
      <c r="AO197" s="70"/>
      <c r="AP197" s="70"/>
      <c r="AQ197" s="60">
        <f t="shared" si="57"/>
        <v>1</v>
      </c>
      <c r="AR197" s="41">
        <f t="shared" si="64"/>
        <v>68</v>
      </c>
      <c r="AS197" s="150">
        <f t="shared" si="56"/>
        <v>1.4705882352941176E-2</v>
      </c>
    </row>
    <row r="198" spans="1:45" x14ac:dyDescent="0.2">
      <c r="A198" s="106"/>
      <c r="B198" s="86"/>
      <c r="C198" s="23" t="s">
        <v>92</v>
      </c>
      <c r="D198" s="72"/>
      <c r="E198" s="59"/>
      <c r="F198" s="59"/>
      <c r="G198" s="136"/>
      <c r="H198" s="136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70" t="s">
        <v>130</v>
      </c>
      <c r="AJ198" s="70"/>
      <c r="AK198" s="59"/>
      <c r="AL198" s="59"/>
      <c r="AM198" s="70"/>
      <c r="AN198" s="70"/>
      <c r="AO198" s="70"/>
      <c r="AP198" s="70"/>
      <c r="AQ198" s="60">
        <f t="shared" si="57"/>
        <v>1</v>
      </c>
      <c r="AR198" s="41">
        <f t="shared" si="64"/>
        <v>68</v>
      </c>
      <c r="AS198" s="150">
        <f t="shared" si="56"/>
        <v>1.4705882352941176E-2</v>
      </c>
    </row>
    <row r="199" spans="1:45" x14ac:dyDescent="0.2">
      <c r="A199" s="106"/>
      <c r="B199" s="86" t="s">
        <v>71</v>
      </c>
      <c r="C199" s="23" t="s">
        <v>91</v>
      </c>
      <c r="D199" s="72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70" t="s">
        <v>130</v>
      </c>
      <c r="AJ199" s="70"/>
      <c r="AK199" s="59"/>
      <c r="AL199" s="59"/>
      <c r="AM199" s="70"/>
      <c r="AN199" s="70"/>
      <c r="AO199" s="70"/>
      <c r="AP199" s="70"/>
      <c r="AQ199" s="60">
        <f t="shared" si="57"/>
        <v>1</v>
      </c>
      <c r="AR199" s="41">
        <f>34*1</f>
        <v>34</v>
      </c>
      <c r="AS199" s="150">
        <f t="shared" si="56"/>
        <v>2.9411764705882353E-2</v>
      </c>
    </row>
    <row r="200" spans="1:45" x14ac:dyDescent="0.2">
      <c r="A200" s="106"/>
      <c r="B200" s="86"/>
      <c r="C200" s="23" t="s">
        <v>92</v>
      </c>
      <c r="D200" s="72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70" t="s">
        <v>130</v>
      </c>
      <c r="AJ200" s="70"/>
      <c r="AK200" s="59"/>
      <c r="AL200" s="59"/>
      <c r="AM200" s="70"/>
      <c r="AN200" s="70"/>
      <c r="AO200" s="70"/>
      <c r="AP200" s="70"/>
      <c r="AQ200" s="60">
        <f t="shared" si="57"/>
        <v>1</v>
      </c>
      <c r="AR200" s="41">
        <f t="shared" ref="AR200:AR202" si="65">34*1</f>
        <v>34</v>
      </c>
      <c r="AS200" s="150">
        <f t="shared" si="56"/>
        <v>2.9411764705882353E-2</v>
      </c>
    </row>
    <row r="201" spans="1:45" x14ac:dyDescent="0.2">
      <c r="A201" s="106"/>
      <c r="B201" s="86" t="s">
        <v>88</v>
      </c>
      <c r="C201" s="23" t="s">
        <v>91</v>
      </c>
      <c r="D201" s="72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70"/>
      <c r="AJ201" s="70" t="s">
        <v>130</v>
      </c>
      <c r="AK201" s="59"/>
      <c r="AL201" s="59"/>
      <c r="AM201" s="70"/>
      <c r="AN201" s="70"/>
      <c r="AO201" s="70"/>
      <c r="AP201" s="70"/>
      <c r="AQ201" s="60">
        <f t="shared" si="57"/>
        <v>1</v>
      </c>
      <c r="AR201" s="41">
        <f t="shared" si="65"/>
        <v>34</v>
      </c>
      <c r="AS201" s="150">
        <f t="shared" si="56"/>
        <v>2.9411764705882353E-2</v>
      </c>
    </row>
    <row r="202" spans="1:45" x14ac:dyDescent="0.2">
      <c r="A202" s="106"/>
      <c r="B202" s="86"/>
      <c r="C202" s="23" t="s">
        <v>92</v>
      </c>
      <c r="D202" s="72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70"/>
      <c r="AJ202" s="70" t="s">
        <v>130</v>
      </c>
      <c r="AK202" s="59"/>
      <c r="AL202" s="59"/>
      <c r="AM202" s="70"/>
      <c r="AN202" s="70"/>
      <c r="AO202" s="70"/>
      <c r="AP202" s="70"/>
      <c r="AQ202" s="60">
        <f t="shared" si="57"/>
        <v>1</v>
      </c>
      <c r="AR202" s="41">
        <f t="shared" si="65"/>
        <v>34</v>
      </c>
      <c r="AS202" s="150">
        <f t="shared" si="56"/>
        <v>2.9411764705882353E-2</v>
      </c>
    </row>
    <row r="203" spans="1:45" ht="12.75" customHeight="1" x14ac:dyDescent="0.2">
      <c r="A203" s="106"/>
      <c r="B203" s="86" t="s">
        <v>69</v>
      </c>
      <c r="C203" s="23" t="s">
        <v>91</v>
      </c>
      <c r="D203" s="57"/>
      <c r="E203" s="59"/>
      <c r="F203" s="59"/>
      <c r="G203" s="59"/>
      <c r="H203" s="59" t="s">
        <v>128</v>
      </c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65"/>
      <c r="U203" s="59"/>
      <c r="V203" s="59"/>
      <c r="W203" s="59"/>
      <c r="X203" s="59"/>
      <c r="Y203" s="59"/>
      <c r="Z203" s="59"/>
      <c r="AA203" s="59"/>
      <c r="AB203" s="59"/>
      <c r="AC203" s="59"/>
      <c r="AD203" s="65"/>
      <c r="AE203" s="59"/>
      <c r="AF203" s="59"/>
      <c r="AG203" s="59"/>
      <c r="AH203" s="59"/>
      <c r="AI203" s="70"/>
      <c r="AJ203" s="70"/>
      <c r="AK203" s="59"/>
      <c r="AL203" s="59"/>
      <c r="AM203" s="70"/>
      <c r="AN203" s="70"/>
      <c r="AO203" s="70"/>
      <c r="AP203" s="70"/>
      <c r="AQ203" s="60">
        <f t="shared" si="57"/>
        <v>1</v>
      </c>
      <c r="AR203" s="41">
        <f>34*2</f>
        <v>68</v>
      </c>
      <c r="AS203" s="150">
        <f t="shared" si="56"/>
        <v>1.4705882352941176E-2</v>
      </c>
    </row>
    <row r="204" spans="1:45" ht="12.75" customHeight="1" x14ac:dyDescent="0.2">
      <c r="A204" s="106"/>
      <c r="B204" s="86"/>
      <c r="C204" s="23" t="s">
        <v>92</v>
      </c>
      <c r="D204" s="57"/>
      <c r="E204" s="59"/>
      <c r="F204" s="59"/>
      <c r="G204" s="59"/>
      <c r="H204" s="59" t="s">
        <v>128</v>
      </c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65"/>
      <c r="T204" s="65"/>
      <c r="U204" s="59"/>
      <c r="V204" s="59"/>
      <c r="W204" s="59"/>
      <c r="X204" s="59"/>
      <c r="Y204" s="59"/>
      <c r="Z204" s="59"/>
      <c r="AA204" s="59"/>
      <c r="AB204" s="59"/>
      <c r="AC204" s="65"/>
      <c r="AD204" s="65"/>
      <c r="AE204" s="59"/>
      <c r="AF204" s="59"/>
      <c r="AG204" s="59"/>
      <c r="AH204" s="59"/>
      <c r="AI204" s="70"/>
      <c r="AJ204" s="70"/>
      <c r="AK204" s="59" t="s">
        <v>128</v>
      </c>
      <c r="AL204" s="59"/>
      <c r="AM204" s="70"/>
      <c r="AN204" s="70"/>
      <c r="AO204" s="70"/>
      <c r="AP204" s="70"/>
      <c r="AQ204" s="60">
        <f t="shared" si="57"/>
        <v>2</v>
      </c>
      <c r="AR204" s="41">
        <f t="shared" ref="AR204" si="66">34*2</f>
        <v>68</v>
      </c>
      <c r="AS204" s="150">
        <f t="shared" si="56"/>
        <v>2.9411764705882353E-2</v>
      </c>
    </row>
    <row r="205" spans="1:45" ht="27" customHeight="1" x14ac:dyDescent="0.2">
      <c r="A205" s="62"/>
      <c r="B205" s="69"/>
      <c r="C205" s="69"/>
      <c r="D205" s="69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2"/>
      <c r="AN205" s="62"/>
      <c r="AO205" s="62"/>
      <c r="AP205" s="62"/>
      <c r="AQ205" s="62"/>
      <c r="AR205" s="62"/>
      <c r="AS205" s="149"/>
    </row>
    <row r="206" spans="1:45" ht="29.25" customHeight="1" x14ac:dyDescent="0.2">
      <c r="A206" s="80" t="s">
        <v>39</v>
      </c>
      <c r="B206" s="81"/>
      <c r="C206" s="81"/>
      <c r="D206" s="82"/>
      <c r="E206" s="86" t="s">
        <v>38</v>
      </c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96" t="s">
        <v>19</v>
      </c>
      <c r="AR206" s="109" t="s">
        <v>21</v>
      </c>
      <c r="AS206" s="154" t="s">
        <v>20</v>
      </c>
    </row>
    <row r="207" spans="1:45" ht="12.75" customHeight="1" x14ac:dyDescent="0.2">
      <c r="A207" s="97" t="s">
        <v>0</v>
      </c>
      <c r="B207" s="104"/>
      <c r="C207" s="98"/>
      <c r="D207" s="53" t="s">
        <v>17</v>
      </c>
      <c r="E207" s="86" t="s">
        <v>1</v>
      </c>
      <c r="F207" s="86"/>
      <c r="G207" s="86"/>
      <c r="H207" s="86"/>
      <c r="I207" s="86" t="s">
        <v>2</v>
      </c>
      <c r="J207" s="86"/>
      <c r="K207" s="86"/>
      <c r="L207" s="86"/>
      <c r="M207" s="86" t="s">
        <v>3</v>
      </c>
      <c r="N207" s="86"/>
      <c r="O207" s="86"/>
      <c r="P207" s="86"/>
      <c r="Q207" s="86" t="s">
        <v>4</v>
      </c>
      <c r="R207" s="86"/>
      <c r="S207" s="86"/>
      <c r="T207" s="86"/>
      <c r="U207" s="86" t="s">
        <v>5</v>
      </c>
      <c r="V207" s="86"/>
      <c r="W207" s="86"/>
      <c r="X207" s="86" t="s">
        <v>6</v>
      </c>
      <c r="Y207" s="86"/>
      <c r="Z207" s="86"/>
      <c r="AA207" s="86"/>
      <c r="AB207" s="86" t="s">
        <v>7</v>
      </c>
      <c r="AC207" s="86"/>
      <c r="AD207" s="86"/>
      <c r="AE207" s="86" t="s">
        <v>8</v>
      </c>
      <c r="AF207" s="86"/>
      <c r="AG207" s="86"/>
      <c r="AH207" s="86"/>
      <c r="AI207" s="86"/>
      <c r="AJ207" s="86" t="s">
        <v>9</v>
      </c>
      <c r="AK207" s="86"/>
      <c r="AL207" s="86"/>
      <c r="AM207" s="86" t="s">
        <v>10</v>
      </c>
      <c r="AN207" s="86"/>
      <c r="AO207" s="86"/>
      <c r="AP207" s="86"/>
      <c r="AQ207" s="96"/>
      <c r="AR207" s="109"/>
      <c r="AS207" s="154"/>
    </row>
    <row r="208" spans="1:45" x14ac:dyDescent="0.2">
      <c r="A208" s="99"/>
      <c r="B208" s="105"/>
      <c r="C208" s="100"/>
      <c r="D208" s="53" t="s">
        <v>18</v>
      </c>
      <c r="E208" s="23">
        <v>1</v>
      </c>
      <c r="F208" s="23">
        <v>2</v>
      </c>
      <c r="G208" s="23">
        <v>3</v>
      </c>
      <c r="H208" s="23">
        <v>4</v>
      </c>
      <c r="I208" s="23">
        <v>5</v>
      </c>
      <c r="J208" s="23">
        <v>6</v>
      </c>
      <c r="K208" s="23">
        <v>7</v>
      </c>
      <c r="L208" s="23">
        <v>8</v>
      </c>
      <c r="M208" s="23">
        <v>9</v>
      </c>
      <c r="N208" s="23">
        <v>10</v>
      </c>
      <c r="O208" s="23">
        <v>11</v>
      </c>
      <c r="P208" s="23">
        <v>12</v>
      </c>
      <c r="Q208" s="23">
        <v>13</v>
      </c>
      <c r="R208" s="23">
        <v>14</v>
      </c>
      <c r="S208" s="23">
        <v>15</v>
      </c>
      <c r="T208" s="23">
        <v>16</v>
      </c>
      <c r="U208" s="23">
        <v>17</v>
      </c>
      <c r="V208" s="23">
        <v>18</v>
      </c>
      <c r="W208" s="23">
        <v>19</v>
      </c>
      <c r="X208" s="23">
        <v>20</v>
      </c>
      <c r="Y208" s="23">
        <v>21</v>
      </c>
      <c r="Z208" s="23">
        <v>22</v>
      </c>
      <c r="AA208" s="23">
        <v>23</v>
      </c>
      <c r="AB208" s="23">
        <v>24</v>
      </c>
      <c r="AC208" s="23">
        <v>25</v>
      </c>
      <c r="AD208" s="23">
        <v>26</v>
      </c>
      <c r="AE208" s="23">
        <v>27</v>
      </c>
      <c r="AF208" s="23">
        <v>28</v>
      </c>
      <c r="AG208" s="23">
        <v>29</v>
      </c>
      <c r="AH208" s="23">
        <v>30</v>
      </c>
      <c r="AI208" s="23">
        <v>31</v>
      </c>
      <c r="AJ208" s="23">
        <v>32</v>
      </c>
      <c r="AK208" s="23">
        <v>33</v>
      </c>
      <c r="AL208" s="23">
        <v>34</v>
      </c>
      <c r="AM208" s="23">
        <v>35</v>
      </c>
      <c r="AN208" s="23">
        <v>36</v>
      </c>
      <c r="AO208" s="23">
        <v>37</v>
      </c>
      <c r="AP208" s="23">
        <v>38</v>
      </c>
      <c r="AQ208" s="96"/>
      <c r="AR208" s="109"/>
      <c r="AS208" s="154"/>
    </row>
    <row r="209" spans="1:45" ht="24" x14ac:dyDescent="0.2">
      <c r="A209" s="106" t="s">
        <v>24</v>
      </c>
      <c r="B209" s="54" t="s">
        <v>12</v>
      </c>
      <c r="C209" s="75">
        <v>10</v>
      </c>
      <c r="D209" s="73"/>
      <c r="E209" s="58"/>
      <c r="F209" s="59"/>
      <c r="G209" s="136"/>
      <c r="H209" s="136"/>
      <c r="I209" s="59"/>
      <c r="J209" s="59"/>
      <c r="K209" s="59"/>
      <c r="L209" s="59"/>
      <c r="M209" s="59"/>
      <c r="N209" s="59"/>
      <c r="O209" s="59"/>
      <c r="P209" s="59"/>
      <c r="Q209" s="59" t="s">
        <v>121</v>
      </c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 t="s">
        <v>122</v>
      </c>
      <c r="AE209" s="59"/>
      <c r="AF209" s="59"/>
      <c r="AG209" s="136"/>
      <c r="AH209" s="136"/>
      <c r="AI209" s="136"/>
      <c r="AJ209" s="136"/>
      <c r="AK209" s="59"/>
      <c r="AL209" s="59"/>
      <c r="AM209" s="70"/>
      <c r="AN209" s="70"/>
      <c r="AO209" s="70"/>
      <c r="AP209" s="70"/>
      <c r="AQ209" s="60">
        <f>COUNTA(E209:AP209)</f>
        <v>2</v>
      </c>
      <c r="AR209" s="76">
        <f>34*2</f>
        <v>68</v>
      </c>
      <c r="AS209" s="150">
        <f t="shared" ref="AS209:AS225" si="67">AQ209/AR209</f>
        <v>2.9411764705882353E-2</v>
      </c>
    </row>
    <row r="210" spans="1:45" x14ac:dyDescent="0.2">
      <c r="A210" s="106"/>
      <c r="B210" s="54" t="s">
        <v>26</v>
      </c>
      <c r="C210" s="75">
        <v>10</v>
      </c>
      <c r="D210" s="73"/>
      <c r="E210" s="58"/>
      <c r="F210" s="59"/>
      <c r="G210" s="136"/>
      <c r="H210" s="136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136"/>
      <c r="AH210" s="136"/>
      <c r="AI210" s="136"/>
      <c r="AJ210" s="136"/>
      <c r="AK210" s="59"/>
      <c r="AL210" s="59"/>
      <c r="AM210" s="70"/>
      <c r="AN210" s="70"/>
      <c r="AO210" s="70"/>
      <c r="AP210" s="70"/>
      <c r="AQ210" s="60">
        <f t="shared" ref="AQ210:AQ225" si="68">COUNTA(E210:AP210)</f>
        <v>0</v>
      </c>
      <c r="AR210" s="76">
        <f>34*3</f>
        <v>102</v>
      </c>
      <c r="AS210" s="150">
        <f t="shared" si="67"/>
        <v>0</v>
      </c>
    </row>
    <row r="211" spans="1:45" x14ac:dyDescent="0.2">
      <c r="A211" s="106"/>
      <c r="B211" s="54" t="s">
        <v>114</v>
      </c>
      <c r="C211" s="75">
        <v>10</v>
      </c>
      <c r="D211" s="53"/>
      <c r="E211" s="58"/>
      <c r="F211" s="59"/>
      <c r="G211" s="136"/>
      <c r="H211" s="136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136"/>
      <c r="AH211" s="136"/>
      <c r="AI211" s="136"/>
      <c r="AJ211" s="136"/>
      <c r="AK211" s="59"/>
      <c r="AL211" s="59"/>
      <c r="AM211" s="70"/>
      <c r="AN211" s="70"/>
      <c r="AO211" s="70"/>
      <c r="AP211" s="70"/>
      <c r="AQ211" s="60">
        <f t="shared" si="68"/>
        <v>0</v>
      </c>
      <c r="AR211" s="76">
        <f t="shared" ref="AR211" si="69">34*3</f>
        <v>102</v>
      </c>
      <c r="AS211" s="150">
        <f t="shared" si="67"/>
        <v>0</v>
      </c>
    </row>
    <row r="212" spans="1:45" ht="39.75" customHeight="1" x14ac:dyDescent="0.2">
      <c r="A212" s="106"/>
      <c r="B212" s="54" t="s">
        <v>93</v>
      </c>
      <c r="C212" s="75">
        <v>10</v>
      </c>
      <c r="D212" s="73"/>
      <c r="E212" s="58"/>
      <c r="F212" s="59"/>
      <c r="G212" s="136"/>
      <c r="H212" s="139"/>
      <c r="I212" s="65" t="s">
        <v>118</v>
      </c>
      <c r="J212" s="59"/>
      <c r="K212" s="59"/>
      <c r="L212" s="59"/>
      <c r="M212" s="59"/>
      <c r="N212" s="59" t="s">
        <v>118</v>
      </c>
      <c r="O212" s="59"/>
      <c r="P212" s="59"/>
      <c r="Q212" s="59" t="s">
        <v>118</v>
      </c>
      <c r="R212" s="59"/>
      <c r="S212" s="59"/>
      <c r="T212" s="59" t="s">
        <v>118</v>
      </c>
      <c r="U212" s="59"/>
      <c r="V212" s="59"/>
      <c r="W212" s="59"/>
      <c r="X212" s="59"/>
      <c r="Y212" s="59"/>
      <c r="Z212" s="59"/>
      <c r="AA212" s="59"/>
      <c r="AB212" s="59"/>
      <c r="AC212" s="59"/>
      <c r="AD212" s="59" t="s">
        <v>122</v>
      </c>
      <c r="AE212" s="59"/>
      <c r="AF212" s="59"/>
      <c r="AG212" s="136"/>
      <c r="AH212" s="136"/>
      <c r="AI212" s="136"/>
      <c r="AJ212" s="136"/>
      <c r="AK212" s="59"/>
      <c r="AL212" s="59"/>
      <c r="AM212" s="70"/>
      <c r="AN212" s="70"/>
      <c r="AO212" s="70"/>
      <c r="AP212" s="70"/>
      <c r="AQ212" s="60">
        <f t="shared" si="68"/>
        <v>5</v>
      </c>
      <c r="AR212" s="76">
        <f>34*2</f>
        <v>68</v>
      </c>
      <c r="AS212" s="150">
        <f t="shared" si="67"/>
        <v>7.3529411764705885E-2</v>
      </c>
    </row>
    <row r="213" spans="1:45" x14ac:dyDescent="0.2">
      <c r="A213" s="106"/>
      <c r="B213" s="54" t="s">
        <v>84</v>
      </c>
      <c r="C213" s="75">
        <v>10</v>
      </c>
      <c r="D213" s="73"/>
      <c r="E213" s="58"/>
      <c r="F213" s="59"/>
      <c r="G213" s="136"/>
      <c r="H213" s="136"/>
      <c r="I213" s="59"/>
      <c r="J213" s="59"/>
      <c r="K213" s="59"/>
      <c r="L213" s="59"/>
      <c r="M213" s="59"/>
      <c r="N213" s="59"/>
      <c r="O213" s="59"/>
      <c r="P213" s="59" t="s">
        <v>118</v>
      </c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136"/>
      <c r="AH213" s="136"/>
      <c r="AI213" s="138"/>
      <c r="AJ213" s="138"/>
      <c r="AK213" s="59"/>
      <c r="AL213" s="59"/>
      <c r="AM213" s="70"/>
      <c r="AN213" s="70"/>
      <c r="AO213" s="70"/>
      <c r="AP213" s="70"/>
      <c r="AQ213" s="60">
        <f t="shared" si="68"/>
        <v>1</v>
      </c>
      <c r="AR213" s="76">
        <f t="shared" ref="AR213:AR214" si="70">34*2</f>
        <v>68</v>
      </c>
      <c r="AS213" s="150">
        <f t="shared" si="67"/>
        <v>1.4705882352941176E-2</v>
      </c>
    </row>
    <row r="214" spans="1:45" ht="27.75" customHeight="1" x14ac:dyDescent="0.2">
      <c r="A214" s="106"/>
      <c r="B214" s="54" t="s">
        <v>85</v>
      </c>
      <c r="C214" s="75">
        <v>10</v>
      </c>
      <c r="D214" s="53"/>
      <c r="E214" s="58"/>
      <c r="F214" s="59"/>
      <c r="G214" s="136"/>
      <c r="H214" s="136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 t="s">
        <v>118</v>
      </c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136"/>
      <c r="AH214" s="136"/>
      <c r="AI214" s="138"/>
      <c r="AJ214" s="138"/>
      <c r="AK214" s="59"/>
      <c r="AL214" s="59"/>
      <c r="AM214" s="70"/>
      <c r="AN214" s="70"/>
      <c r="AO214" s="70"/>
      <c r="AP214" s="70"/>
      <c r="AQ214" s="60">
        <f t="shared" si="68"/>
        <v>1</v>
      </c>
      <c r="AR214" s="76">
        <f t="shared" si="70"/>
        <v>68</v>
      </c>
      <c r="AS214" s="150">
        <f t="shared" si="67"/>
        <v>1.4705882352941176E-2</v>
      </c>
    </row>
    <row r="215" spans="1:45" x14ac:dyDescent="0.2">
      <c r="A215" s="106"/>
      <c r="B215" s="54" t="s">
        <v>34</v>
      </c>
      <c r="C215" s="75">
        <v>10</v>
      </c>
      <c r="D215" s="73"/>
      <c r="E215" s="58"/>
      <c r="F215" s="59"/>
      <c r="G215" s="136"/>
      <c r="H215" s="136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136"/>
      <c r="AH215" s="136"/>
      <c r="AI215" s="138"/>
      <c r="AJ215" s="138"/>
      <c r="AK215" s="59"/>
      <c r="AL215" s="59"/>
      <c r="AM215" s="70"/>
      <c r="AN215" s="70"/>
      <c r="AO215" s="70"/>
      <c r="AP215" s="70"/>
      <c r="AQ215" s="60">
        <f t="shared" si="68"/>
        <v>0</v>
      </c>
      <c r="AR215" s="76">
        <f>34*1</f>
        <v>34</v>
      </c>
      <c r="AS215" s="150">
        <f t="shared" si="67"/>
        <v>0</v>
      </c>
    </row>
    <row r="216" spans="1:45" x14ac:dyDescent="0.2">
      <c r="A216" s="106"/>
      <c r="B216" s="54" t="s">
        <v>33</v>
      </c>
      <c r="C216" s="75">
        <v>10</v>
      </c>
      <c r="D216" s="73"/>
      <c r="E216" s="58"/>
      <c r="F216" s="59"/>
      <c r="G216" s="136"/>
      <c r="H216" s="136"/>
      <c r="I216" s="59"/>
      <c r="J216" s="59"/>
      <c r="K216" s="59"/>
      <c r="L216" s="59"/>
      <c r="M216" s="59"/>
      <c r="N216" s="59"/>
      <c r="O216" s="59" t="s">
        <v>118</v>
      </c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136"/>
      <c r="AH216" s="136"/>
      <c r="AI216" s="138"/>
      <c r="AJ216" s="138"/>
      <c r="AK216" s="59"/>
      <c r="AL216" s="59"/>
      <c r="AM216" s="70"/>
      <c r="AN216" s="70"/>
      <c r="AO216" s="70"/>
      <c r="AP216" s="70"/>
      <c r="AQ216" s="60">
        <f t="shared" si="68"/>
        <v>1</v>
      </c>
      <c r="AR216" s="76">
        <f>34*2</f>
        <v>68</v>
      </c>
      <c r="AS216" s="150">
        <f t="shared" si="67"/>
        <v>1.4705882352941176E-2</v>
      </c>
    </row>
    <row r="217" spans="1:45" ht="24" x14ac:dyDescent="0.2">
      <c r="A217" s="106"/>
      <c r="B217" s="23" t="s">
        <v>85</v>
      </c>
      <c r="C217" s="75">
        <v>10</v>
      </c>
      <c r="D217" s="73"/>
      <c r="E217" s="58"/>
      <c r="F217" s="59"/>
      <c r="G217" s="136"/>
      <c r="H217" s="136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 t="s">
        <v>118</v>
      </c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136"/>
      <c r="AH217" s="136"/>
      <c r="AI217" s="138"/>
      <c r="AJ217" s="138"/>
      <c r="AK217" s="59"/>
      <c r="AL217" s="59"/>
      <c r="AM217" s="70"/>
      <c r="AN217" s="70"/>
      <c r="AO217" s="70"/>
      <c r="AP217" s="70"/>
      <c r="AQ217" s="60">
        <f t="shared" si="68"/>
        <v>1</v>
      </c>
      <c r="AR217" s="76">
        <f>34*1</f>
        <v>34</v>
      </c>
      <c r="AS217" s="150">
        <f t="shared" si="67"/>
        <v>2.9411764705882353E-2</v>
      </c>
    </row>
    <row r="218" spans="1:45" ht="24" x14ac:dyDescent="0.2">
      <c r="A218" s="106"/>
      <c r="B218" s="52" t="s">
        <v>36</v>
      </c>
      <c r="C218" s="75">
        <v>10</v>
      </c>
      <c r="D218" s="73"/>
      <c r="E218" s="58"/>
      <c r="F218" s="59"/>
      <c r="G218" s="136"/>
      <c r="H218" s="136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 t="s">
        <v>118</v>
      </c>
      <c r="U218" s="59"/>
      <c r="V218" s="59"/>
      <c r="W218" s="59"/>
      <c r="X218" s="59"/>
      <c r="Y218" s="59"/>
      <c r="Z218" s="59"/>
      <c r="AA218" s="59"/>
      <c r="AB218" s="59"/>
      <c r="AC218" s="59"/>
      <c r="AD218" s="59" t="s">
        <v>122</v>
      </c>
      <c r="AE218" s="59"/>
      <c r="AF218" s="59"/>
      <c r="AG218" s="136"/>
      <c r="AH218" s="136"/>
      <c r="AI218" s="138"/>
      <c r="AJ218" s="138"/>
      <c r="AK218" s="59"/>
      <c r="AL218" s="59"/>
      <c r="AM218" s="70"/>
      <c r="AN218" s="70"/>
      <c r="AO218" s="70"/>
      <c r="AP218" s="70"/>
      <c r="AQ218" s="60">
        <f t="shared" si="68"/>
        <v>2</v>
      </c>
      <c r="AR218" s="76"/>
      <c r="AS218" s="150"/>
    </row>
    <row r="219" spans="1:45" x14ac:dyDescent="0.2">
      <c r="A219" s="106"/>
      <c r="B219" s="23" t="s">
        <v>28</v>
      </c>
      <c r="C219" s="75">
        <v>10</v>
      </c>
      <c r="D219" s="73"/>
      <c r="E219" s="58"/>
      <c r="F219" s="59"/>
      <c r="G219" s="136"/>
      <c r="H219" s="136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136"/>
      <c r="AH219" s="136"/>
      <c r="AI219" s="138"/>
      <c r="AJ219" s="138" t="s">
        <v>130</v>
      </c>
      <c r="AK219" s="59"/>
      <c r="AL219" s="59"/>
      <c r="AM219" s="70"/>
      <c r="AN219" s="70"/>
      <c r="AO219" s="70"/>
      <c r="AP219" s="70"/>
      <c r="AQ219" s="60">
        <f t="shared" si="68"/>
        <v>1</v>
      </c>
      <c r="AR219" s="76">
        <f t="shared" ref="AR219" si="71">34*1</f>
        <v>34</v>
      </c>
      <c r="AS219" s="150">
        <f t="shared" si="67"/>
        <v>2.9411764705882353E-2</v>
      </c>
    </row>
    <row r="220" spans="1:45" x14ac:dyDescent="0.2">
      <c r="A220" s="106"/>
      <c r="B220" s="54" t="s">
        <v>27</v>
      </c>
      <c r="C220" s="75">
        <v>10</v>
      </c>
      <c r="D220" s="73"/>
      <c r="E220" s="58"/>
      <c r="F220" s="59"/>
      <c r="G220" s="136"/>
      <c r="H220" s="136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136"/>
      <c r="AH220" s="136" t="s">
        <v>130</v>
      </c>
      <c r="AI220" s="138"/>
      <c r="AJ220" s="138"/>
      <c r="AK220" s="59"/>
      <c r="AL220" s="59"/>
      <c r="AM220" s="70"/>
      <c r="AN220" s="70"/>
      <c r="AO220" s="70"/>
      <c r="AP220" s="70"/>
      <c r="AQ220" s="60">
        <f t="shared" si="68"/>
        <v>1</v>
      </c>
      <c r="AR220" s="76">
        <f>34*2</f>
        <v>68</v>
      </c>
      <c r="AS220" s="150">
        <f t="shared" si="67"/>
        <v>1.4705882352941176E-2</v>
      </c>
    </row>
    <row r="221" spans="1:45" x14ac:dyDescent="0.2">
      <c r="A221" s="106"/>
      <c r="B221" s="54" t="s">
        <v>31</v>
      </c>
      <c r="C221" s="75">
        <v>10</v>
      </c>
      <c r="D221" s="73"/>
      <c r="E221" s="58"/>
      <c r="F221" s="59"/>
      <c r="G221" s="136"/>
      <c r="H221" s="136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136"/>
      <c r="AH221" s="136" t="s">
        <v>130</v>
      </c>
      <c r="AI221" s="138"/>
      <c r="AJ221" s="138"/>
      <c r="AK221" s="59"/>
      <c r="AL221" s="59"/>
      <c r="AM221" s="70"/>
      <c r="AN221" s="70"/>
      <c r="AO221" s="70"/>
      <c r="AP221" s="70"/>
      <c r="AQ221" s="60">
        <f t="shared" si="68"/>
        <v>1</v>
      </c>
      <c r="AR221" s="76">
        <f>34*4</f>
        <v>136</v>
      </c>
      <c r="AS221" s="150">
        <f t="shared" si="67"/>
        <v>7.3529411764705881E-3</v>
      </c>
    </row>
    <row r="222" spans="1:45" ht="24" x14ac:dyDescent="0.2">
      <c r="A222" s="106"/>
      <c r="B222" s="54" t="s">
        <v>29</v>
      </c>
      <c r="C222" s="75">
        <v>10</v>
      </c>
      <c r="D222" s="73"/>
      <c r="E222" s="58"/>
      <c r="F222" s="59"/>
      <c r="G222" s="136"/>
      <c r="H222" s="136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 t="s">
        <v>129</v>
      </c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 t="s">
        <v>122</v>
      </c>
      <c r="AE222" s="59"/>
      <c r="AF222" s="59"/>
      <c r="AG222" s="136"/>
      <c r="AH222" s="136"/>
      <c r="AI222" s="138"/>
      <c r="AJ222" s="138"/>
      <c r="AK222" s="59"/>
      <c r="AL222" s="59"/>
      <c r="AM222" s="70"/>
      <c r="AN222" s="70"/>
      <c r="AO222" s="70"/>
      <c r="AP222" s="70"/>
      <c r="AQ222" s="60">
        <f t="shared" si="68"/>
        <v>2</v>
      </c>
      <c r="AR222" s="76">
        <f>34*1</f>
        <v>34</v>
      </c>
      <c r="AS222" s="150">
        <f t="shared" si="67"/>
        <v>5.8823529411764705E-2</v>
      </c>
    </row>
    <row r="223" spans="1:45" ht="12.75" customHeight="1" x14ac:dyDescent="0.2">
      <c r="A223" s="106"/>
      <c r="B223" s="23" t="s">
        <v>115</v>
      </c>
      <c r="C223" s="75">
        <v>10</v>
      </c>
      <c r="D223" s="73"/>
      <c r="E223" s="58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136"/>
      <c r="AH223" s="136"/>
      <c r="AI223" s="138"/>
      <c r="AJ223" s="138" t="s">
        <v>130</v>
      </c>
      <c r="AK223" s="59"/>
      <c r="AL223" s="59"/>
      <c r="AM223" s="70"/>
      <c r="AN223" s="70"/>
      <c r="AO223" s="70"/>
      <c r="AP223" s="70"/>
      <c r="AQ223" s="60">
        <f t="shared" si="68"/>
        <v>1</v>
      </c>
      <c r="AR223" s="76">
        <f t="shared" ref="AR223" si="72">34*1</f>
        <v>34</v>
      </c>
      <c r="AS223" s="150">
        <f t="shared" si="67"/>
        <v>2.9411764705882353E-2</v>
      </c>
    </row>
    <row r="224" spans="1:45" ht="12.75" customHeight="1" x14ac:dyDescent="0.2">
      <c r="A224" s="106"/>
      <c r="B224" s="23" t="s">
        <v>116</v>
      </c>
      <c r="C224" s="75">
        <v>10</v>
      </c>
      <c r="D224" s="73"/>
      <c r="E224" s="58"/>
      <c r="F224" s="59"/>
      <c r="G224" s="59"/>
      <c r="H224" s="59" t="s">
        <v>128</v>
      </c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136"/>
      <c r="AH224" s="136"/>
      <c r="AI224" s="138"/>
      <c r="AJ224" s="138"/>
      <c r="AK224" s="59" t="s">
        <v>128</v>
      </c>
      <c r="AL224" s="59"/>
      <c r="AM224" s="70"/>
      <c r="AN224" s="70"/>
      <c r="AO224" s="70"/>
      <c r="AP224" s="70"/>
      <c r="AQ224" s="60">
        <f t="shared" si="68"/>
        <v>2</v>
      </c>
      <c r="AR224" s="76">
        <f>34*2</f>
        <v>68</v>
      </c>
      <c r="AS224" s="150">
        <f t="shared" si="67"/>
        <v>2.9411764705882353E-2</v>
      </c>
    </row>
    <row r="225" spans="1:45" ht="25.5" customHeight="1" x14ac:dyDescent="0.2">
      <c r="A225" s="106"/>
      <c r="B225" s="23" t="s">
        <v>94</v>
      </c>
      <c r="C225" s="75">
        <v>10</v>
      </c>
      <c r="D225" s="73"/>
      <c r="E225" s="58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136"/>
      <c r="AH225" s="136"/>
      <c r="AI225" s="138"/>
      <c r="AJ225" s="138"/>
      <c r="AK225" s="59"/>
      <c r="AL225" s="59"/>
      <c r="AM225" s="70"/>
      <c r="AN225" s="70"/>
      <c r="AO225" s="70"/>
      <c r="AP225" s="70"/>
      <c r="AQ225" s="60">
        <f t="shared" si="68"/>
        <v>0</v>
      </c>
      <c r="AR225" s="76">
        <f>34*1</f>
        <v>34</v>
      </c>
      <c r="AS225" s="150">
        <f t="shared" si="67"/>
        <v>0</v>
      </c>
    </row>
    <row r="226" spans="1:45" ht="23.25" customHeight="1" x14ac:dyDescent="0.2">
      <c r="A226" s="62"/>
      <c r="B226" s="69"/>
      <c r="C226" s="69"/>
      <c r="D226" s="69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2"/>
      <c r="AN226" s="62"/>
      <c r="AO226" s="62"/>
      <c r="AP226" s="62"/>
      <c r="AQ226" s="62"/>
      <c r="AR226" s="62"/>
      <c r="AS226" s="149"/>
    </row>
    <row r="227" spans="1:45" ht="27" customHeight="1" x14ac:dyDescent="0.2">
      <c r="A227" s="80" t="s">
        <v>40</v>
      </c>
      <c r="B227" s="81"/>
      <c r="C227" s="81"/>
      <c r="D227" s="82"/>
      <c r="E227" s="86" t="s">
        <v>38</v>
      </c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109" t="s">
        <v>19</v>
      </c>
      <c r="AR227" s="109" t="s">
        <v>21</v>
      </c>
      <c r="AS227" s="154" t="s">
        <v>20</v>
      </c>
    </row>
    <row r="228" spans="1:45" ht="12" customHeight="1" x14ac:dyDescent="0.2">
      <c r="A228" s="97" t="s">
        <v>0</v>
      </c>
      <c r="B228" s="104"/>
      <c r="C228" s="98"/>
      <c r="D228" s="53" t="s">
        <v>17</v>
      </c>
      <c r="E228" s="86" t="s">
        <v>1</v>
      </c>
      <c r="F228" s="86"/>
      <c r="G228" s="86"/>
      <c r="H228" s="86"/>
      <c r="I228" s="86" t="s">
        <v>2</v>
      </c>
      <c r="J228" s="86"/>
      <c r="K228" s="86"/>
      <c r="L228" s="86"/>
      <c r="M228" s="86" t="s">
        <v>3</v>
      </c>
      <c r="N228" s="86"/>
      <c r="O228" s="86"/>
      <c r="P228" s="86"/>
      <c r="Q228" s="86" t="s">
        <v>4</v>
      </c>
      <c r="R228" s="86"/>
      <c r="S228" s="86"/>
      <c r="T228" s="86"/>
      <c r="U228" s="86" t="s">
        <v>5</v>
      </c>
      <c r="V228" s="86"/>
      <c r="W228" s="86"/>
      <c r="X228" s="86" t="s">
        <v>6</v>
      </c>
      <c r="Y228" s="86"/>
      <c r="Z228" s="86"/>
      <c r="AA228" s="86"/>
      <c r="AB228" s="86" t="s">
        <v>7</v>
      </c>
      <c r="AC228" s="86"/>
      <c r="AD228" s="86"/>
      <c r="AE228" s="86" t="s">
        <v>8</v>
      </c>
      <c r="AF228" s="86"/>
      <c r="AG228" s="86"/>
      <c r="AH228" s="86"/>
      <c r="AI228" s="86"/>
      <c r="AJ228" s="86" t="s">
        <v>9</v>
      </c>
      <c r="AK228" s="86"/>
      <c r="AL228" s="86"/>
      <c r="AM228" s="86" t="s">
        <v>10</v>
      </c>
      <c r="AN228" s="86"/>
      <c r="AO228" s="86"/>
      <c r="AP228" s="86"/>
      <c r="AQ228" s="109"/>
      <c r="AR228" s="109"/>
      <c r="AS228" s="154"/>
    </row>
    <row r="229" spans="1:45" hidden="1" x14ac:dyDescent="0.2">
      <c r="A229" s="99"/>
      <c r="B229" s="105"/>
      <c r="C229" s="100"/>
      <c r="D229" s="53" t="s">
        <v>18</v>
      </c>
      <c r="E229" s="23">
        <v>1</v>
      </c>
      <c r="F229" s="23">
        <v>2</v>
      </c>
      <c r="G229" s="23">
        <v>3</v>
      </c>
      <c r="H229" s="23">
        <v>4</v>
      </c>
      <c r="I229" s="23">
        <v>5</v>
      </c>
      <c r="J229" s="23">
        <v>6</v>
      </c>
      <c r="K229" s="23">
        <v>7</v>
      </c>
      <c r="L229" s="23">
        <v>8</v>
      </c>
      <c r="M229" s="23">
        <v>9</v>
      </c>
      <c r="N229" s="23">
        <v>10</v>
      </c>
      <c r="O229" s="23">
        <v>11</v>
      </c>
      <c r="P229" s="23">
        <v>12</v>
      </c>
      <c r="Q229" s="23">
        <v>13</v>
      </c>
      <c r="R229" s="23">
        <v>14</v>
      </c>
      <c r="S229" s="23">
        <v>15</v>
      </c>
      <c r="T229" s="23">
        <v>16</v>
      </c>
      <c r="U229" s="23">
        <v>17</v>
      </c>
      <c r="V229" s="23">
        <v>18</v>
      </c>
      <c r="W229" s="23">
        <v>19</v>
      </c>
      <c r="X229" s="23">
        <v>20</v>
      </c>
      <c r="Y229" s="23">
        <v>21</v>
      </c>
      <c r="Z229" s="23">
        <v>22</v>
      </c>
      <c r="AA229" s="23">
        <v>23</v>
      </c>
      <c r="AB229" s="23">
        <v>24</v>
      </c>
      <c r="AC229" s="23">
        <v>25</v>
      </c>
      <c r="AD229" s="23">
        <v>26</v>
      </c>
      <c r="AE229" s="23">
        <v>27</v>
      </c>
      <c r="AF229" s="23">
        <v>28</v>
      </c>
      <c r="AG229" s="23">
        <v>29</v>
      </c>
      <c r="AH229" s="23">
        <v>30</v>
      </c>
      <c r="AI229" s="23">
        <v>31</v>
      </c>
      <c r="AJ229" s="23">
        <v>32</v>
      </c>
      <c r="AK229" s="23">
        <v>33</v>
      </c>
      <c r="AL229" s="23">
        <v>34</v>
      </c>
      <c r="AM229" s="23">
        <v>35</v>
      </c>
      <c r="AN229" s="23">
        <v>36</v>
      </c>
      <c r="AO229" s="23">
        <v>37</v>
      </c>
      <c r="AP229" s="23">
        <v>38</v>
      </c>
      <c r="AQ229" s="109"/>
      <c r="AR229" s="109"/>
      <c r="AS229" s="154"/>
    </row>
    <row r="230" spans="1:45" x14ac:dyDescent="0.2">
      <c r="A230" s="106" t="s">
        <v>24</v>
      </c>
      <c r="B230" s="54" t="s">
        <v>12</v>
      </c>
      <c r="C230" s="75">
        <v>11</v>
      </c>
      <c r="D230" s="57"/>
      <c r="E230" s="59"/>
      <c r="F230" s="59"/>
      <c r="G230" s="59" t="s">
        <v>121</v>
      </c>
      <c r="H230" s="59"/>
      <c r="I230" s="59"/>
      <c r="J230" s="59"/>
      <c r="K230" s="59"/>
      <c r="L230" s="59"/>
      <c r="M230" s="59"/>
      <c r="N230" s="59"/>
      <c r="O230" s="59"/>
      <c r="P230" s="59" t="s">
        <v>118</v>
      </c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136"/>
      <c r="AH230" s="136"/>
      <c r="AI230" s="136"/>
      <c r="AJ230" s="136"/>
      <c r="AK230" s="59"/>
      <c r="AL230" s="59"/>
      <c r="AM230" s="70"/>
      <c r="AN230" s="70"/>
      <c r="AO230" s="70"/>
      <c r="AP230" s="70"/>
      <c r="AQ230" s="60">
        <f>COUNTA(E230:AP230)</f>
        <v>2</v>
      </c>
      <c r="AR230" s="76">
        <f>34*2</f>
        <v>68</v>
      </c>
      <c r="AS230" s="150">
        <f t="shared" ref="AS230:AS244" si="73">AQ230/AR230</f>
        <v>2.9411764705882353E-2</v>
      </c>
    </row>
    <row r="231" spans="1:45" x14ac:dyDescent="0.2">
      <c r="A231" s="106"/>
      <c r="B231" s="54" t="s">
        <v>26</v>
      </c>
      <c r="C231" s="75">
        <v>11</v>
      </c>
      <c r="D231" s="57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136"/>
      <c r="AH231" s="136"/>
      <c r="AI231" s="136"/>
      <c r="AJ231" s="136"/>
      <c r="AK231" s="59"/>
      <c r="AL231" s="59"/>
      <c r="AM231" s="70"/>
      <c r="AN231" s="70"/>
      <c r="AO231" s="70"/>
      <c r="AP231" s="70"/>
      <c r="AQ231" s="60">
        <f t="shared" ref="AQ231:AQ244" si="74">COUNTA(E231:AP231)</f>
        <v>0</v>
      </c>
      <c r="AR231" s="76">
        <f>34*3</f>
        <v>102</v>
      </c>
      <c r="AS231" s="150">
        <f t="shared" si="73"/>
        <v>0</v>
      </c>
    </row>
    <row r="232" spans="1:45" x14ac:dyDescent="0.2">
      <c r="A232" s="106"/>
      <c r="B232" s="54" t="s">
        <v>114</v>
      </c>
      <c r="C232" s="75">
        <v>11</v>
      </c>
      <c r="D232" s="72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136"/>
      <c r="AH232" s="136"/>
      <c r="AI232" s="136"/>
      <c r="AJ232" s="136"/>
      <c r="AK232" s="59"/>
      <c r="AL232" s="59"/>
      <c r="AM232" s="70"/>
      <c r="AN232" s="70"/>
      <c r="AO232" s="70"/>
      <c r="AP232" s="70"/>
      <c r="AQ232" s="60">
        <f t="shared" si="74"/>
        <v>0</v>
      </c>
      <c r="AR232" s="76">
        <f t="shared" ref="AR232" si="75">34*3</f>
        <v>102</v>
      </c>
      <c r="AS232" s="150">
        <f t="shared" si="73"/>
        <v>0</v>
      </c>
    </row>
    <row r="233" spans="1:45" ht="39" customHeight="1" x14ac:dyDescent="0.2">
      <c r="A233" s="106"/>
      <c r="B233" s="54" t="s">
        <v>93</v>
      </c>
      <c r="C233" s="75">
        <v>11</v>
      </c>
      <c r="D233" s="57"/>
      <c r="E233" s="59"/>
      <c r="F233" s="59"/>
      <c r="G233" s="59"/>
      <c r="H233" s="66"/>
      <c r="I233" s="65" t="s">
        <v>118</v>
      </c>
      <c r="J233" s="59"/>
      <c r="K233" s="59"/>
      <c r="L233" s="59"/>
      <c r="M233" s="59" t="s">
        <v>118</v>
      </c>
      <c r="N233" s="59"/>
      <c r="O233" s="59"/>
      <c r="P233" s="59"/>
      <c r="Q233" s="59" t="s">
        <v>118</v>
      </c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136"/>
      <c r="AH233" s="136"/>
      <c r="AI233" s="136"/>
      <c r="AJ233" s="136"/>
      <c r="AK233" s="59"/>
      <c r="AL233" s="59"/>
      <c r="AM233" s="70"/>
      <c r="AN233" s="70"/>
      <c r="AO233" s="70"/>
      <c r="AP233" s="70"/>
      <c r="AQ233" s="60">
        <f t="shared" si="74"/>
        <v>3</v>
      </c>
      <c r="AR233" s="76">
        <f>34*4</f>
        <v>136</v>
      </c>
      <c r="AS233" s="150">
        <f t="shared" si="73"/>
        <v>2.2058823529411766E-2</v>
      </c>
    </row>
    <row r="234" spans="1:45" x14ac:dyDescent="0.2">
      <c r="A234" s="106"/>
      <c r="B234" s="54" t="s">
        <v>84</v>
      </c>
      <c r="C234" s="75">
        <v>11</v>
      </c>
      <c r="D234" s="57"/>
      <c r="E234" s="59"/>
      <c r="F234" s="59"/>
      <c r="G234" s="59"/>
      <c r="H234" s="59"/>
      <c r="I234" s="59"/>
      <c r="J234" s="59"/>
      <c r="K234" s="59" t="s">
        <v>118</v>
      </c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136"/>
      <c r="AH234" s="136"/>
      <c r="AI234" s="138"/>
      <c r="AJ234" s="138"/>
      <c r="AK234" s="59"/>
      <c r="AL234" s="59"/>
      <c r="AM234" s="70"/>
      <c r="AN234" s="70"/>
      <c r="AO234" s="70"/>
      <c r="AP234" s="70"/>
      <c r="AQ234" s="60">
        <f t="shared" si="74"/>
        <v>1</v>
      </c>
      <c r="AR234" s="76">
        <f>34*3</f>
        <v>102</v>
      </c>
      <c r="AS234" s="150">
        <f t="shared" si="73"/>
        <v>9.8039215686274508E-3</v>
      </c>
    </row>
    <row r="235" spans="1:45" ht="26.25" customHeight="1" x14ac:dyDescent="0.2">
      <c r="A235" s="106"/>
      <c r="B235" s="54" t="s">
        <v>85</v>
      </c>
      <c r="C235" s="75">
        <v>11</v>
      </c>
      <c r="D235" s="57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 t="s">
        <v>118</v>
      </c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136"/>
      <c r="AH235" s="136"/>
      <c r="AI235" s="138"/>
      <c r="AJ235" s="138"/>
      <c r="AK235" s="59"/>
      <c r="AL235" s="59"/>
      <c r="AM235" s="70"/>
      <c r="AN235" s="70"/>
      <c r="AO235" s="70"/>
      <c r="AP235" s="70"/>
      <c r="AQ235" s="60">
        <f t="shared" si="74"/>
        <v>1</v>
      </c>
      <c r="AR235" s="76">
        <f>34*1</f>
        <v>34</v>
      </c>
      <c r="AS235" s="150">
        <f t="shared" si="73"/>
        <v>2.9411764705882353E-2</v>
      </c>
    </row>
    <row r="236" spans="1:45" x14ac:dyDescent="0.2">
      <c r="A236" s="106"/>
      <c r="B236" s="54" t="s">
        <v>34</v>
      </c>
      <c r="C236" s="75">
        <v>11</v>
      </c>
      <c r="D236" s="57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 t="s">
        <v>118</v>
      </c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136"/>
      <c r="AH236" s="136"/>
      <c r="AI236" s="138"/>
      <c r="AJ236" s="138"/>
      <c r="AK236" s="59"/>
      <c r="AL236" s="59"/>
      <c r="AM236" s="70"/>
      <c r="AN236" s="70"/>
      <c r="AO236" s="70"/>
      <c r="AP236" s="70"/>
      <c r="AQ236" s="60">
        <f t="shared" si="74"/>
        <v>1</v>
      </c>
      <c r="AR236" s="76">
        <f t="shared" ref="AR236" si="76">34*1</f>
        <v>34</v>
      </c>
      <c r="AS236" s="150">
        <f t="shared" si="73"/>
        <v>2.9411764705882353E-2</v>
      </c>
    </row>
    <row r="237" spans="1:45" x14ac:dyDescent="0.2">
      <c r="A237" s="106"/>
      <c r="B237" s="54" t="s">
        <v>33</v>
      </c>
      <c r="C237" s="75">
        <v>11</v>
      </c>
      <c r="D237" s="57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 t="s">
        <v>118</v>
      </c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136"/>
      <c r="AH237" s="136"/>
      <c r="AI237" s="138"/>
      <c r="AJ237" s="138"/>
      <c r="AK237" s="59"/>
      <c r="AL237" s="59"/>
      <c r="AM237" s="70"/>
      <c r="AN237" s="70"/>
      <c r="AO237" s="70"/>
      <c r="AP237" s="70"/>
      <c r="AQ237" s="60">
        <f t="shared" si="74"/>
        <v>1</v>
      </c>
      <c r="AR237" s="76">
        <f>34*2</f>
        <v>68</v>
      </c>
      <c r="AS237" s="150">
        <f t="shared" si="73"/>
        <v>1.4705882352941176E-2</v>
      </c>
    </row>
    <row r="238" spans="1:45" x14ac:dyDescent="0.2">
      <c r="A238" s="106"/>
      <c r="B238" s="23" t="s">
        <v>36</v>
      </c>
      <c r="C238" s="75">
        <v>11</v>
      </c>
      <c r="D238" s="57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 t="s">
        <v>118</v>
      </c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 t="s">
        <v>118</v>
      </c>
      <c r="AG238" s="136"/>
      <c r="AH238" s="136"/>
      <c r="AI238" s="138"/>
      <c r="AJ238" s="138"/>
      <c r="AK238" s="59"/>
      <c r="AL238" s="59"/>
      <c r="AM238" s="70"/>
      <c r="AN238" s="70"/>
      <c r="AO238" s="70"/>
      <c r="AP238" s="70"/>
      <c r="AQ238" s="60">
        <f t="shared" si="74"/>
        <v>2</v>
      </c>
      <c r="AR238" s="76">
        <f>34*1</f>
        <v>34</v>
      </c>
      <c r="AS238" s="150">
        <f t="shared" si="73"/>
        <v>5.8823529411764705E-2</v>
      </c>
    </row>
    <row r="239" spans="1:45" x14ac:dyDescent="0.2">
      <c r="A239" s="106"/>
      <c r="B239" s="23" t="s">
        <v>28</v>
      </c>
      <c r="C239" s="75">
        <v>11</v>
      </c>
      <c r="D239" s="57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136"/>
      <c r="AH239" s="136"/>
      <c r="AI239" s="138"/>
      <c r="AJ239" s="138" t="s">
        <v>130</v>
      </c>
      <c r="AK239" s="59"/>
      <c r="AL239" s="59"/>
      <c r="AM239" s="70"/>
      <c r="AN239" s="70"/>
      <c r="AO239" s="70"/>
      <c r="AP239" s="70"/>
      <c r="AQ239" s="60">
        <f t="shared" si="74"/>
        <v>1</v>
      </c>
      <c r="AR239" s="76">
        <f t="shared" ref="AR239" si="77">34*1</f>
        <v>34</v>
      </c>
      <c r="AS239" s="150">
        <f t="shared" si="73"/>
        <v>2.9411764705882353E-2</v>
      </c>
    </row>
    <row r="240" spans="1:45" x14ac:dyDescent="0.2">
      <c r="A240" s="106"/>
      <c r="B240" s="54" t="s">
        <v>27</v>
      </c>
      <c r="C240" s="75">
        <v>11</v>
      </c>
      <c r="D240" s="57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136"/>
      <c r="AH240" s="136" t="s">
        <v>130</v>
      </c>
      <c r="AI240" s="138"/>
      <c r="AJ240" s="138"/>
      <c r="AK240" s="59"/>
      <c r="AL240" s="59"/>
      <c r="AM240" s="70"/>
      <c r="AN240" s="70"/>
      <c r="AO240" s="70"/>
      <c r="AP240" s="70"/>
      <c r="AQ240" s="60">
        <f t="shared" si="74"/>
        <v>1</v>
      </c>
      <c r="AR240" s="77">
        <f>34*2</f>
        <v>68</v>
      </c>
      <c r="AS240" s="150">
        <f t="shared" si="73"/>
        <v>1.4705882352941176E-2</v>
      </c>
    </row>
    <row r="241" spans="1:45" x14ac:dyDescent="0.2">
      <c r="A241" s="106"/>
      <c r="B241" s="54" t="s">
        <v>31</v>
      </c>
      <c r="C241" s="75">
        <v>11</v>
      </c>
      <c r="D241" s="57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136"/>
      <c r="AH241" s="136" t="s">
        <v>130</v>
      </c>
      <c r="AI241" s="138"/>
      <c r="AJ241" s="138"/>
      <c r="AK241" s="59"/>
      <c r="AL241" s="59"/>
      <c r="AM241" s="70"/>
      <c r="AN241" s="70"/>
      <c r="AO241" s="70"/>
      <c r="AP241" s="70"/>
      <c r="AQ241" s="60">
        <f t="shared" si="74"/>
        <v>1</v>
      </c>
      <c r="AR241" s="77">
        <f>34*1.5</f>
        <v>51</v>
      </c>
      <c r="AS241" s="150">
        <f t="shared" si="73"/>
        <v>1.9607843137254902E-2</v>
      </c>
    </row>
    <row r="242" spans="1:45" x14ac:dyDescent="0.2">
      <c r="A242" s="106"/>
      <c r="B242" s="54" t="s">
        <v>29</v>
      </c>
      <c r="C242" s="75">
        <v>11</v>
      </c>
      <c r="D242" s="57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 t="s">
        <v>129</v>
      </c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136"/>
      <c r="AH242" s="136"/>
      <c r="AI242" s="138" t="s">
        <v>129</v>
      </c>
      <c r="AJ242" s="138"/>
      <c r="AK242" s="59"/>
      <c r="AL242" s="59"/>
      <c r="AM242" s="70"/>
      <c r="AN242" s="70"/>
      <c r="AO242" s="70"/>
      <c r="AP242" s="70"/>
      <c r="AQ242" s="60">
        <f t="shared" si="74"/>
        <v>2</v>
      </c>
      <c r="AR242" s="76">
        <f>34*1</f>
        <v>34</v>
      </c>
      <c r="AS242" s="150">
        <f t="shared" si="73"/>
        <v>5.8823529411764705E-2</v>
      </c>
    </row>
    <row r="243" spans="1:45" ht="12.75" customHeight="1" x14ac:dyDescent="0.2">
      <c r="A243" s="106"/>
      <c r="B243" s="23" t="s">
        <v>115</v>
      </c>
      <c r="C243" s="75" t="s">
        <v>95</v>
      </c>
      <c r="D243" s="57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136"/>
      <c r="AH243" s="136"/>
      <c r="AI243" s="138"/>
      <c r="AJ243" s="138" t="s">
        <v>130</v>
      </c>
      <c r="AK243" s="59"/>
      <c r="AL243" s="59"/>
      <c r="AM243" s="70"/>
      <c r="AN243" s="70"/>
      <c r="AO243" s="70"/>
      <c r="AP243" s="70"/>
      <c r="AQ243" s="60">
        <f t="shared" si="74"/>
        <v>1</v>
      </c>
      <c r="AR243" s="76">
        <f t="shared" ref="AR243" si="78">34*1</f>
        <v>34</v>
      </c>
      <c r="AS243" s="150">
        <f t="shared" si="73"/>
        <v>2.9411764705882353E-2</v>
      </c>
    </row>
    <row r="244" spans="1:45" ht="12.75" customHeight="1" x14ac:dyDescent="0.2">
      <c r="A244" s="106"/>
      <c r="B244" s="23" t="s">
        <v>116</v>
      </c>
      <c r="C244" s="75" t="s">
        <v>95</v>
      </c>
      <c r="D244" s="57"/>
      <c r="E244" s="59"/>
      <c r="F244" s="59"/>
      <c r="G244" s="59"/>
      <c r="H244" s="59" t="s">
        <v>128</v>
      </c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136"/>
      <c r="AH244" s="136"/>
      <c r="AI244" s="138"/>
      <c r="AJ244" s="138"/>
      <c r="AK244" s="59" t="s">
        <v>128</v>
      </c>
      <c r="AL244" s="59"/>
      <c r="AM244" s="70"/>
      <c r="AN244" s="70"/>
      <c r="AO244" s="70"/>
      <c r="AP244" s="70"/>
      <c r="AQ244" s="60">
        <f t="shared" si="74"/>
        <v>2</v>
      </c>
      <c r="AR244" s="76">
        <f>34*2</f>
        <v>68</v>
      </c>
      <c r="AS244" s="150">
        <f t="shared" si="73"/>
        <v>2.9411764705882353E-2</v>
      </c>
    </row>
    <row r="245" spans="1:45" ht="18.75" customHeight="1" x14ac:dyDescent="0.2">
      <c r="A245" s="62"/>
      <c r="B245" s="69"/>
      <c r="C245" s="69"/>
      <c r="D245" s="69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2"/>
      <c r="AN245" s="62"/>
      <c r="AO245" s="62"/>
      <c r="AP245" s="62"/>
      <c r="AQ245" s="62"/>
      <c r="AR245" s="62"/>
      <c r="AS245" s="149"/>
    </row>
  </sheetData>
  <mergeCells count="262">
    <mergeCell ref="AR5:AT5"/>
    <mergeCell ref="AR6:AT7"/>
    <mergeCell ref="X6:AB8"/>
    <mergeCell ref="A209:A225"/>
    <mergeCell ref="B183:B184"/>
    <mergeCell ref="B185:B186"/>
    <mergeCell ref="B187:B188"/>
    <mergeCell ref="B189:B190"/>
    <mergeCell ref="A207:C208"/>
    <mergeCell ref="A206:D206"/>
    <mergeCell ref="B191:B192"/>
    <mergeCell ref="B151:B152"/>
    <mergeCell ref="B201:B202"/>
    <mergeCell ref="B203:B204"/>
    <mergeCell ref="B193:B194"/>
    <mergeCell ref="B195:B196"/>
    <mergeCell ref="B197:B198"/>
    <mergeCell ref="B199:B200"/>
    <mergeCell ref="B135:B136"/>
    <mergeCell ref="B157:B158"/>
    <mergeCell ref="B159:B160"/>
    <mergeCell ref="B161:B162"/>
    <mergeCell ref="B163:B164"/>
    <mergeCell ref="B165:B166"/>
    <mergeCell ref="B179:B180"/>
    <mergeCell ref="B181:B182"/>
    <mergeCell ref="B98:B99"/>
    <mergeCell ref="B100:B101"/>
    <mergeCell ref="B102:B103"/>
    <mergeCell ref="B104:B105"/>
    <mergeCell ref="B106:B107"/>
    <mergeCell ref="AQ87:AQ89"/>
    <mergeCell ref="AQ21:AQ23"/>
    <mergeCell ref="A116:A130"/>
    <mergeCell ref="A90:A111"/>
    <mergeCell ref="B90:B91"/>
    <mergeCell ref="Q35:T35"/>
    <mergeCell ref="U35:W35"/>
    <mergeCell ref="E34:AP34"/>
    <mergeCell ref="X35:AA35"/>
    <mergeCell ref="AB35:AD35"/>
    <mergeCell ref="AE35:AI35"/>
    <mergeCell ref="AJ35:AL35"/>
    <mergeCell ref="AM35:AP35"/>
    <mergeCell ref="A34:D34"/>
    <mergeCell ref="B92:B93"/>
    <mergeCell ref="B94:B95"/>
    <mergeCell ref="B96:B97"/>
    <mergeCell ref="B108:B109"/>
    <mergeCell ref="B110:B111"/>
    <mergeCell ref="AM88:AP88"/>
    <mergeCell ref="A87:D87"/>
    <mergeCell ref="E87:AP87"/>
    <mergeCell ref="A37:A45"/>
    <mergeCell ref="A62:C63"/>
    <mergeCell ref="B66:B67"/>
    <mergeCell ref="B64:B65"/>
    <mergeCell ref="B84:B85"/>
    <mergeCell ref="B68:B69"/>
    <mergeCell ref="E61:AP61"/>
    <mergeCell ref="AN3:AO5"/>
    <mergeCell ref="A24:A32"/>
    <mergeCell ref="B4:C4"/>
    <mergeCell ref="G3:W3"/>
    <mergeCell ref="G5:W7"/>
    <mergeCell ref="AP4:AQ4"/>
    <mergeCell ref="AP5:AQ5"/>
    <mergeCell ref="AQ61:AQ63"/>
    <mergeCell ref="AQ34:AQ36"/>
    <mergeCell ref="AQ47:AQ49"/>
    <mergeCell ref="A47:D47"/>
    <mergeCell ref="E47:AP47"/>
    <mergeCell ref="X48:AA48"/>
    <mergeCell ref="AB48:AD48"/>
    <mergeCell ref="AE48:AI48"/>
    <mergeCell ref="AJ48:AL48"/>
    <mergeCell ref="AM48:AP48"/>
    <mergeCell ref="A12:A19"/>
    <mergeCell ref="A7:B7"/>
    <mergeCell ref="C7:D7"/>
    <mergeCell ref="AR34:AR36"/>
    <mergeCell ref="AS34:AS36"/>
    <mergeCell ref="A35:B36"/>
    <mergeCell ref="C35:C36"/>
    <mergeCell ref="E35:H35"/>
    <mergeCell ref="I35:L35"/>
    <mergeCell ref="M35:P35"/>
    <mergeCell ref="AR21:AR23"/>
    <mergeCell ref="AJ22:AL22"/>
    <mergeCell ref="AM22:AP22"/>
    <mergeCell ref="A20:D20"/>
    <mergeCell ref="AS21:AS23"/>
    <mergeCell ref="E22:H22"/>
    <mergeCell ref="I22:L22"/>
    <mergeCell ref="M22:P22"/>
    <mergeCell ref="Q22:T22"/>
    <mergeCell ref="U22:W22"/>
    <mergeCell ref="X22:AA22"/>
    <mergeCell ref="AB22:AD22"/>
    <mergeCell ref="AE22:AI22"/>
    <mergeCell ref="A22:B23"/>
    <mergeCell ref="A61:D61"/>
    <mergeCell ref="A230:A244"/>
    <mergeCell ref="AR227:AR229"/>
    <mergeCell ref="A228:C229"/>
    <mergeCell ref="A227:D227"/>
    <mergeCell ref="AS227:AS229"/>
    <mergeCell ref="E228:H228"/>
    <mergeCell ref="I228:L228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M228:P228"/>
    <mergeCell ref="Q228:T228"/>
    <mergeCell ref="U228:W228"/>
    <mergeCell ref="X228:AA228"/>
    <mergeCell ref="AB228:AD228"/>
    <mergeCell ref="E227:AP227"/>
    <mergeCell ref="AQ227:AQ229"/>
    <mergeCell ref="AS206:AS208"/>
    <mergeCell ref="E207:H207"/>
    <mergeCell ref="I207:L207"/>
    <mergeCell ref="M207:P207"/>
    <mergeCell ref="Q207:T207"/>
    <mergeCell ref="A173:A204"/>
    <mergeCell ref="AM207:AP207"/>
    <mergeCell ref="AQ206:AQ208"/>
    <mergeCell ref="AR206:AR208"/>
    <mergeCell ref="B173:B174"/>
    <mergeCell ref="B175:B176"/>
    <mergeCell ref="B177:B178"/>
    <mergeCell ref="AE171:AI171"/>
    <mergeCell ref="AJ171:AL171"/>
    <mergeCell ref="U207:W207"/>
    <mergeCell ref="X207:AA207"/>
    <mergeCell ref="AB207:AD207"/>
    <mergeCell ref="AE207:AI207"/>
    <mergeCell ref="AJ207:AL207"/>
    <mergeCell ref="E206:AP206"/>
    <mergeCell ref="AE228:AI228"/>
    <mergeCell ref="AJ228:AL228"/>
    <mergeCell ref="AM228:AP228"/>
    <mergeCell ref="AR170:AR172"/>
    <mergeCell ref="AS170:AS172"/>
    <mergeCell ref="A171:C172"/>
    <mergeCell ref="E171:H171"/>
    <mergeCell ref="I171:L171"/>
    <mergeCell ref="M171:P171"/>
    <mergeCell ref="A135:A168"/>
    <mergeCell ref="AM171:AP171"/>
    <mergeCell ref="B141:B142"/>
    <mergeCell ref="B143:B144"/>
    <mergeCell ref="B145:B146"/>
    <mergeCell ref="B147:B148"/>
    <mergeCell ref="B149:B150"/>
    <mergeCell ref="B153:B154"/>
    <mergeCell ref="B155:B156"/>
    <mergeCell ref="B137:B138"/>
    <mergeCell ref="B139:B140"/>
    <mergeCell ref="B167:B168"/>
    <mergeCell ref="A170:D170"/>
    <mergeCell ref="AQ170:AQ172"/>
    <mergeCell ref="Q171:T171"/>
    <mergeCell ref="U171:W171"/>
    <mergeCell ref="X171:AA171"/>
    <mergeCell ref="AB171:AD171"/>
    <mergeCell ref="AR132:AR134"/>
    <mergeCell ref="AS132:AS134"/>
    <mergeCell ref="A133:C134"/>
    <mergeCell ref="E133:H133"/>
    <mergeCell ref="I133:L133"/>
    <mergeCell ref="M133:P133"/>
    <mergeCell ref="Q133:T133"/>
    <mergeCell ref="U133:W133"/>
    <mergeCell ref="X133:AA133"/>
    <mergeCell ref="AB133:AD133"/>
    <mergeCell ref="AE133:AI133"/>
    <mergeCell ref="AJ133:AL133"/>
    <mergeCell ref="AM133:AP133"/>
    <mergeCell ref="A132:D132"/>
    <mergeCell ref="E132:AP132"/>
    <mergeCell ref="AQ132:AQ134"/>
    <mergeCell ref="AR113:AR115"/>
    <mergeCell ref="AS113:AS115"/>
    <mergeCell ref="A114:C115"/>
    <mergeCell ref="E114:H114"/>
    <mergeCell ref="I114:L114"/>
    <mergeCell ref="M114:P114"/>
    <mergeCell ref="Q114:T114"/>
    <mergeCell ref="U114:W114"/>
    <mergeCell ref="X114:AA114"/>
    <mergeCell ref="AB114:AD114"/>
    <mergeCell ref="AE114:AI114"/>
    <mergeCell ref="AJ114:AL114"/>
    <mergeCell ref="AM114:AP114"/>
    <mergeCell ref="A113:D113"/>
    <mergeCell ref="E113:AP113"/>
    <mergeCell ref="AQ113:AQ115"/>
    <mergeCell ref="AR87:AR89"/>
    <mergeCell ref="AS87:AS89"/>
    <mergeCell ref="A88:C89"/>
    <mergeCell ref="E88:H88"/>
    <mergeCell ref="I88:L88"/>
    <mergeCell ref="M88:P88"/>
    <mergeCell ref="Q88:T88"/>
    <mergeCell ref="A50:A59"/>
    <mergeCell ref="AR61:AR63"/>
    <mergeCell ref="AS61:AS63"/>
    <mergeCell ref="M62:P62"/>
    <mergeCell ref="Q62:T62"/>
    <mergeCell ref="U62:W62"/>
    <mergeCell ref="E62:H62"/>
    <mergeCell ref="AJ88:AL88"/>
    <mergeCell ref="A86:D86"/>
    <mergeCell ref="B78:B79"/>
    <mergeCell ref="B80:B81"/>
    <mergeCell ref="B82:B83"/>
    <mergeCell ref="B76:B77"/>
    <mergeCell ref="B74:B75"/>
    <mergeCell ref="B72:B73"/>
    <mergeCell ref="B70:B71"/>
    <mergeCell ref="A64:A85"/>
    <mergeCell ref="C22:C23"/>
    <mergeCell ref="A21:D21"/>
    <mergeCell ref="E21:AP21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X3:AB3"/>
    <mergeCell ref="X4:AB5"/>
    <mergeCell ref="E170:AP170"/>
    <mergeCell ref="I62:L62"/>
    <mergeCell ref="X62:AA62"/>
    <mergeCell ref="AB62:AD62"/>
    <mergeCell ref="AE62:AI62"/>
    <mergeCell ref="AJ62:AL62"/>
    <mergeCell ref="AM62:AP62"/>
    <mergeCell ref="U88:W88"/>
    <mergeCell ref="X88:AA88"/>
    <mergeCell ref="AB88:AD88"/>
    <mergeCell ref="AE88:AI88"/>
    <mergeCell ref="AC3:AM5"/>
  </mergeCells>
  <pageMargins left="0.25" right="0.25" top="0.51" bottom="0.75" header="0.3" footer="0.3"/>
  <pageSetup paperSize="9" scale="46" fitToHeight="0" orientation="landscape" r:id="rId1"/>
  <headerFooter>
    <oddHeader>&amp;C&amp;G</oddHeader>
  </headerFooter>
  <rowBreaks count="10" manualBreakCount="10">
    <brk id="20" max="50" man="1"/>
    <brk id="33" max="50" man="1"/>
    <brk id="46" max="50" man="1"/>
    <brk id="60" max="50" man="1"/>
    <brk id="86" max="16383" man="1"/>
    <brk id="112" max="16383" man="1"/>
    <brk id="131" max="16383" man="1"/>
    <brk id="169" max="16383" man="1"/>
    <brk id="205" max="50" man="1"/>
    <brk id="226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oksan</cp:lastModifiedBy>
  <cp:lastPrinted>2025-07-31T04:29:37Z</cp:lastPrinted>
  <dcterms:created xsi:type="dcterms:W3CDTF">2024-09-28T08:38:22Z</dcterms:created>
  <dcterms:modified xsi:type="dcterms:W3CDTF">2025-09-15T08:52:50Z</dcterms:modified>
</cp:coreProperties>
</file>